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mc:AlternateContent xmlns:mc="http://schemas.openxmlformats.org/markup-compatibility/2006">
    <mc:Choice Requires="x15">
      <x15ac:absPath xmlns:x15ac="http://schemas.microsoft.com/office/spreadsheetml/2010/11/ac" url="\\192.168.0.119\local-net\ippan\14 HP\20260302_R08前期案内\20260226タッチ依頼\タッチメール添付ファイル\"/>
    </mc:Choice>
  </mc:AlternateContent>
  <xr:revisionPtr revIDLastSave="0" documentId="14_{D0E465BF-A9F2-4AA8-B39B-26F47F7BFE51}" xr6:coauthVersionLast="47" xr6:coauthVersionMax="47" xr10:uidLastSave="{00000000-0000-0000-0000-000000000000}"/>
  <bookViews>
    <workbookView xWindow="-120" yWindow="-120" windowWidth="21840" windowHeight="13020" xr2:uid="{00000000-000D-0000-FFFF-FFFF00000000}"/>
  </bookViews>
  <sheets>
    <sheet name="ご注文案内・入力方法" sheetId="7" r:id="rId1"/>
    <sheet name="入力用申込書" sheetId="4" r:id="rId2"/>
    <sheet name="確認用申込書" sheetId="6" r:id="rId3"/>
    <sheet name="変数" sheetId="8" state="hidden" r:id="rId4"/>
    <sheet name="Sheet2" sheetId="9" state="hidden" r:id="rId5"/>
  </sheets>
  <definedNames>
    <definedName name="_xlnm.Print_Area" localSheetId="0">ご注文案内・入力方法!$B$2:$M$55,ご注文案内・入力方法!$O$2:$Z$55</definedName>
    <definedName name="_xlnm.Print_Area" localSheetId="2">確認用申込書!$A$1:$I$29</definedName>
    <definedName name="_xlnm.Print_Area" localSheetId="1">入力用申込書!$A$1:$T$90</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6" i="4" l="1"/>
  <c r="K96" i="4"/>
  <c r="J95" i="4"/>
  <c r="K95" i="4"/>
  <c r="J85" i="4"/>
  <c r="K85" i="4"/>
  <c r="J86" i="4"/>
  <c r="K86" i="4"/>
  <c r="J87" i="4"/>
  <c r="K87" i="4"/>
  <c r="J88" i="4"/>
  <c r="K88" i="4"/>
  <c r="D2" i="6"/>
  <c r="J104" i="4"/>
  <c r="K104" i="4"/>
  <c r="J105" i="4"/>
  <c r="K105" i="4"/>
  <c r="J81" i="4"/>
  <c r="K81" i="4"/>
  <c r="J82" i="4"/>
  <c r="K82" i="4"/>
  <c r="J83" i="4"/>
  <c r="K83" i="4"/>
  <c r="J84" i="4"/>
  <c r="K84" i="4"/>
  <c r="K92" i="4"/>
  <c r="J92" i="4"/>
  <c r="B11" i="8" l="1"/>
  <c r="I3" i="6"/>
  <c r="I25" i="6"/>
  <c r="H25" i="6"/>
  <c r="G25" i="6"/>
  <c r="E25" i="6"/>
  <c r="D25" i="6"/>
  <c r="C25" i="6"/>
  <c r="B25" i="6"/>
  <c r="A25" i="6"/>
  <c r="I24" i="6"/>
  <c r="H24" i="6"/>
  <c r="G24" i="6"/>
  <c r="E24" i="6"/>
  <c r="D24" i="6"/>
  <c r="C24" i="6"/>
  <c r="B24" i="6"/>
  <c r="A24" i="6"/>
  <c r="I27" i="6" l="1"/>
  <c r="B7" i="8"/>
  <c r="L17" i="6" l="1"/>
  <c r="E12" i="6"/>
  <c r="G7" i="6"/>
  <c r="D7" i="6"/>
  <c r="D6" i="6"/>
  <c r="D5" i="6"/>
  <c r="J22" i="4"/>
  <c r="B11" i="6"/>
  <c r="D4" i="6"/>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J112" i="4"/>
  <c r="K112" i="4"/>
  <c r="J106" i="4"/>
  <c r="J107" i="4"/>
  <c r="J108" i="4"/>
  <c r="K106" i="4"/>
  <c r="K107" i="4"/>
  <c r="K108" i="4"/>
  <c r="J102" i="4"/>
  <c r="K102" i="4"/>
  <c r="J103" i="4"/>
  <c r="K103" i="4"/>
  <c r="J99" i="4"/>
  <c r="K99" i="4"/>
  <c r="J100" i="4"/>
  <c r="K100" i="4"/>
  <c r="J101" i="4"/>
  <c r="K101" i="4"/>
  <c r="J97" i="4"/>
  <c r="K97" i="4"/>
  <c r="J98" i="4"/>
  <c r="K98" i="4"/>
  <c r="J79" i="4"/>
  <c r="K79" i="4"/>
  <c r="J80" i="4"/>
  <c r="K80" i="4"/>
  <c r="J75" i="4"/>
  <c r="K75" i="4"/>
  <c r="J76" i="4"/>
  <c r="K76" i="4"/>
  <c r="J77" i="4"/>
  <c r="K77" i="4"/>
  <c r="J74" i="4"/>
  <c r="K74" i="4"/>
  <c r="J69" i="4"/>
  <c r="K69" i="4"/>
  <c r="J70" i="4"/>
  <c r="K70" i="4"/>
  <c r="J71" i="4"/>
  <c r="K71" i="4"/>
  <c r="J78" i="4"/>
  <c r="K78" i="4"/>
  <c r="J89" i="4"/>
  <c r="K89" i="4"/>
  <c r="J90" i="4"/>
  <c r="K90" i="4"/>
  <c r="J91" i="4"/>
  <c r="K91" i="4"/>
  <c r="J67" i="4"/>
  <c r="K67" i="4"/>
  <c r="J68" i="4"/>
  <c r="K68" i="4"/>
  <c r="J72" i="4"/>
  <c r="K72" i="4"/>
  <c r="J73" i="4"/>
  <c r="K73" i="4"/>
  <c r="J63" i="4"/>
  <c r="K63" i="4"/>
  <c r="J64" i="4"/>
  <c r="K64" i="4"/>
  <c r="J61" i="4"/>
  <c r="K61" i="4"/>
  <c r="J59" i="4"/>
  <c r="K59" i="4"/>
  <c r="J60" i="4"/>
  <c r="K60" i="4"/>
  <c r="J62" i="4"/>
  <c r="K62" i="4"/>
  <c r="J65" i="4"/>
  <c r="K65" i="4"/>
  <c r="J66" i="4"/>
  <c r="K66" i="4"/>
  <c r="K31" i="4"/>
  <c r="J50" i="4"/>
  <c r="J51" i="4"/>
  <c r="J53" i="4"/>
  <c r="J54" i="4"/>
  <c r="J55" i="4"/>
  <c r="J56" i="4"/>
  <c r="J57" i="4"/>
  <c r="J58" i="4"/>
  <c r="K50" i="4"/>
  <c r="K51" i="4"/>
  <c r="K53" i="4"/>
  <c r="K54" i="4"/>
  <c r="K55" i="4"/>
  <c r="K56" i="4"/>
  <c r="K57" i="4"/>
  <c r="K58" i="4"/>
  <c r="J31" i="4"/>
  <c r="J32" i="4"/>
  <c r="J33" i="4"/>
  <c r="J34" i="4"/>
  <c r="J35" i="4"/>
  <c r="J37" i="4"/>
  <c r="J38" i="4"/>
  <c r="J39" i="4"/>
  <c r="J40" i="4"/>
  <c r="J41" i="4"/>
  <c r="J42" i="4"/>
  <c r="J43" i="4"/>
  <c r="J44" i="4"/>
  <c r="J45" i="4"/>
  <c r="J46" i="4"/>
  <c r="J47" i="4"/>
  <c r="J48" i="4"/>
  <c r="J49" i="4"/>
  <c r="K32" i="4"/>
  <c r="K33" i="4"/>
  <c r="K34" i="4"/>
  <c r="K35" i="4"/>
  <c r="K37" i="4"/>
  <c r="K38" i="4"/>
  <c r="K39" i="4"/>
  <c r="K40" i="4"/>
  <c r="K41" i="4"/>
  <c r="K42" i="4"/>
  <c r="K43" i="4"/>
  <c r="K44" i="4"/>
  <c r="K45" i="4"/>
  <c r="K46" i="4"/>
  <c r="K47" i="4"/>
  <c r="K48" i="4"/>
  <c r="K49" i="4"/>
  <c r="J19" i="4"/>
  <c r="J20" i="4"/>
  <c r="J21" i="4"/>
  <c r="J23" i="4"/>
  <c r="J24" i="4"/>
  <c r="J25" i="4"/>
  <c r="J26" i="4"/>
  <c r="J27" i="4"/>
  <c r="J28" i="4"/>
  <c r="J29" i="4"/>
  <c r="J30" i="4"/>
  <c r="K19" i="4"/>
  <c r="K20" i="4"/>
  <c r="K21" i="4"/>
  <c r="K22" i="4"/>
  <c r="K23" i="4"/>
  <c r="K24" i="4"/>
  <c r="K25" i="4"/>
  <c r="K26" i="4"/>
  <c r="K27" i="4"/>
  <c r="K28" i="4"/>
  <c r="K29" i="4"/>
  <c r="K30" i="4"/>
  <c r="K94" i="4"/>
  <c r="J94" i="4"/>
  <c r="K93" i="4"/>
  <c r="J93" i="4"/>
  <c r="J18" i="4"/>
  <c r="J36" i="4"/>
  <c r="K36" i="4"/>
  <c r="J52" i="4"/>
  <c r="K52" i="4"/>
  <c r="K18" i="4"/>
  <c r="D2" i="8" l="1" a="1"/>
  <c r="H19" i="8" a="1"/>
  <c r="H19" i="8" s="1"/>
  <c r="A19" i="8" a="1"/>
  <c r="A19" i="8" s="1"/>
  <c r="F19" i="8" a="1"/>
  <c r="F19" i="8" s="1"/>
  <c r="B19" i="8" a="1"/>
  <c r="B19" i="8" s="1"/>
  <c r="E19" i="8" a="1"/>
  <c r="E19" i="8" s="1"/>
  <c r="I19" i="8" a="1"/>
  <c r="I19" i="8" s="1"/>
  <c r="G19" i="8" a="1"/>
  <c r="G19" i="8" s="1"/>
  <c r="D19" i="8" a="1"/>
  <c r="D19" i="8" s="1"/>
  <c r="H23" i="6" l="1"/>
  <c r="G23" i="6"/>
  <c r="B23" i="6"/>
  <c r="G22" i="6"/>
  <c r="B22" i="6"/>
  <c r="E23" i="6"/>
  <c r="A23" i="6"/>
  <c r="E22" i="6"/>
  <c r="A22" i="6"/>
  <c r="I23" i="6"/>
  <c r="D23" i="6"/>
  <c r="I22" i="6"/>
  <c r="D22" i="6"/>
  <c r="C23" i="6"/>
  <c r="H22" i="6"/>
  <c r="C22" i="6"/>
  <c r="B10" i="8"/>
  <c r="B9" i="8"/>
  <c r="B8" i="8"/>
  <c r="H19" i="6"/>
  <c r="A19" i="6"/>
  <c r="I21" i="6"/>
  <c r="H21" i="6"/>
  <c r="G21" i="6"/>
  <c r="A21" i="6"/>
  <c r="D21" i="6"/>
  <c r="B21" i="6"/>
  <c r="E21" i="6"/>
  <c r="C21" i="6"/>
  <c r="A18" i="6"/>
  <c r="D17" i="6"/>
  <c r="E18" i="6"/>
  <c r="D18" i="6"/>
  <c r="B17" i="6"/>
  <c r="C17" i="6"/>
  <c r="H18" i="6"/>
  <c r="I20" i="6"/>
  <c r="D20" i="6"/>
  <c r="H20" i="6"/>
  <c r="C20" i="6"/>
  <c r="G20" i="6"/>
  <c r="E20" i="6"/>
  <c r="A20" i="6"/>
  <c r="B20" i="6"/>
  <c r="H17" i="6"/>
  <c r="I17" i="6"/>
  <c r="G17" i="6"/>
  <c r="E17" i="6"/>
  <c r="B18" i="6"/>
  <c r="G18" i="6"/>
  <c r="A17" i="6"/>
  <c r="C18" i="6"/>
  <c r="I18" i="6"/>
  <c r="D2" i="8"/>
  <c r="I19" i="6"/>
  <c r="B19" i="6"/>
  <c r="E19" i="6"/>
  <c r="G19" i="6"/>
  <c r="D19" i="6"/>
  <c r="C19" i="6"/>
  <c r="I26" i="6" l="1"/>
  <c r="H2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<sst xmlns="http://schemas.openxmlformats.org/spreadsheetml/2006/main" count="701" uniqueCount="248">
  <si>
    <t>住所</t>
    <rPh sb="0" eb="2">
      <t>ジュウショ</t>
    </rPh>
    <phoneticPr fontId="2"/>
  </si>
  <si>
    <t>とび</t>
    <phoneticPr fontId="2"/>
  </si>
  <si>
    <t>鉄工</t>
    <rPh sb="0" eb="2">
      <t>テッコウ</t>
    </rPh>
    <phoneticPr fontId="2"/>
  </si>
  <si>
    <t>年度</t>
    <rPh sb="0" eb="2">
      <t>ネンド</t>
    </rPh>
    <phoneticPr fontId="2"/>
  </si>
  <si>
    <t>備考</t>
    <rPh sb="0" eb="2">
      <t>ビコウ</t>
    </rPh>
    <phoneticPr fontId="2"/>
  </si>
  <si>
    <t>数量</t>
    <rPh sb="0" eb="2">
      <t>スウリョウ</t>
    </rPh>
    <phoneticPr fontId="2"/>
  </si>
  <si>
    <t>No.</t>
    <phoneticPr fontId="2"/>
  </si>
  <si>
    <t>在庫販売</t>
    <rPh sb="0" eb="4">
      <t>ザイコハンバイ</t>
    </rPh>
    <phoneticPr fontId="2"/>
  </si>
  <si>
    <t>価格
会員</t>
    <rPh sb="0" eb="2">
      <t>カカク</t>
    </rPh>
    <rPh sb="3" eb="5">
      <t>カイイン</t>
    </rPh>
    <phoneticPr fontId="2"/>
  </si>
  <si>
    <t>職種名
（作業名）</t>
    <rPh sb="0" eb="2">
      <t>ショクシュ</t>
    </rPh>
    <rPh sb="2" eb="3">
      <t>メイ</t>
    </rPh>
    <rPh sb="5" eb="8">
      <t>サギョウメイ</t>
    </rPh>
    <phoneticPr fontId="2"/>
  </si>
  <si>
    <t>級別</t>
    <rPh sb="0" eb="1">
      <t>キュウ</t>
    </rPh>
    <rPh sb="1" eb="2">
      <t>ベツ</t>
    </rPh>
    <phoneticPr fontId="2"/>
  </si>
  <si>
    <t>H20･21･22</t>
    <phoneticPr fontId="2"/>
  </si>
  <si>
    <t>H23･24･25</t>
    <phoneticPr fontId="2"/>
  </si>
  <si>
    <t>H26･27･28</t>
    <phoneticPr fontId="2"/>
  </si>
  <si>
    <t>H29･30･31</t>
    <phoneticPr fontId="2"/>
  </si>
  <si>
    <t>R3･4･5</t>
    <phoneticPr fontId="2"/>
  </si>
  <si>
    <t>問題集</t>
    <rPh sb="0" eb="3">
      <t>モンダイシュウ</t>
    </rPh>
    <phoneticPr fontId="2"/>
  </si>
  <si>
    <t>種類</t>
    <rPh sb="0" eb="2">
      <t>シュルイ</t>
    </rPh>
    <phoneticPr fontId="2"/>
  </si>
  <si>
    <t>合計
会員</t>
    <rPh sb="0" eb="2">
      <t>ゴウケイ</t>
    </rPh>
    <rPh sb="3" eb="5">
      <t>カイイン</t>
    </rPh>
    <phoneticPr fontId="2"/>
  </si>
  <si>
    <t>合計
非会員</t>
    <rPh sb="0" eb="2">
      <t>ゴウケイ</t>
    </rPh>
    <rPh sb="3" eb="6">
      <t>ヒカイイン</t>
    </rPh>
    <phoneticPr fontId="2"/>
  </si>
  <si>
    <t>1･2</t>
    <phoneticPr fontId="2"/>
  </si>
  <si>
    <t>法人</t>
    <rPh sb="0" eb="2">
      <t>ホウジン</t>
    </rPh>
    <phoneticPr fontId="2"/>
  </si>
  <si>
    <t>会社名または
個人名</t>
    <rPh sb="0" eb="3">
      <t>カイシャメイ</t>
    </rPh>
    <rPh sb="7" eb="10">
      <t>コジンメイ</t>
    </rPh>
    <phoneticPr fontId="2"/>
  </si>
  <si>
    <t>所属・
担当者名</t>
    <rPh sb="0" eb="2">
      <t>ショゾク</t>
    </rPh>
    <rPh sb="4" eb="7">
      <t>タントウシャ</t>
    </rPh>
    <rPh sb="7" eb="8">
      <t>メイ</t>
    </rPh>
    <phoneticPr fontId="2"/>
  </si>
  <si>
    <t>来所渡し希望</t>
    <rPh sb="0" eb="2">
      <t>ライショ</t>
    </rPh>
    <rPh sb="2" eb="3">
      <t>ワタ</t>
    </rPh>
    <rPh sb="4" eb="6">
      <t>キボウ</t>
    </rPh>
    <phoneticPr fontId="2"/>
  </si>
  <si>
    <t>送付渡し希望</t>
    <rPh sb="0" eb="2">
      <t>ソウフ</t>
    </rPh>
    <rPh sb="2" eb="3">
      <t>ワタ</t>
    </rPh>
    <rPh sb="4" eb="6">
      <t>キボウ</t>
    </rPh>
    <phoneticPr fontId="2"/>
  </si>
  <si>
    <t>月　　　日　　　時頃来所予定</t>
    <rPh sb="0" eb="1">
      <t>ガツ</t>
    </rPh>
    <rPh sb="4" eb="5">
      <t>ニチ</t>
    </rPh>
    <rPh sb="8" eb="9">
      <t>ジ</t>
    </rPh>
    <rPh sb="9" eb="10">
      <t>ゴロ</t>
    </rPh>
    <rPh sb="10" eb="12">
      <t>ライショ</t>
    </rPh>
    <rPh sb="12" eb="14">
      <t>ヨテイ</t>
    </rPh>
    <phoneticPr fontId="2"/>
  </si>
  <si>
    <t>種別</t>
    <rPh sb="0" eb="2">
      <t>シュベツ</t>
    </rPh>
    <phoneticPr fontId="2"/>
  </si>
  <si>
    <t>自宅住所
会社住所</t>
    <rPh sb="0" eb="2">
      <t>ジタク</t>
    </rPh>
    <rPh sb="2" eb="4">
      <t>ジュウショ</t>
    </rPh>
    <rPh sb="6" eb="8">
      <t>カイシャ</t>
    </rPh>
    <rPh sb="8" eb="10">
      <t>ジュウショ</t>
    </rPh>
    <phoneticPr fontId="2"/>
  </si>
  <si>
    <t>〒</t>
    <phoneticPr fontId="2"/>
  </si>
  <si>
    <t>受取方法</t>
    <rPh sb="0" eb="2">
      <t>ウケトリホウホウ</t>
    </rPh>
    <phoneticPr fontId="2"/>
  </si>
  <si>
    <t>FAX</t>
    <phoneticPr fontId="2"/>
  </si>
  <si>
    <r>
      <t xml:space="preserve">TEL・携帯電話
</t>
    </r>
    <r>
      <rPr>
        <sz val="9"/>
        <color rgb="FF000000"/>
        <rFont val="ＭＳ ゴシック"/>
        <family val="3"/>
        <charset val="128"/>
      </rPr>
      <t>(日中の連絡先)</t>
    </r>
    <rPh sb="4" eb="8">
      <t>ケイタイデンワ</t>
    </rPh>
    <rPh sb="10" eb="12">
      <t>ニッチュウ</t>
    </rPh>
    <rPh sb="13" eb="16">
      <t>レンラクサキ</t>
    </rPh>
    <phoneticPr fontId="2"/>
  </si>
  <si>
    <t>特級</t>
    <rPh sb="0" eb="2">
      <t>トッキュウ</t>
    </rPh>
    <phoneticPr fontId="2"/>
  </si>
  <si>
    <t>第1集</t>
    <rPh sb="0" eb="1">
      <t>ダイ</t>
    </rPh>
    <rPh sb="2" eb="3">
      <t>シュウ</t>
    </rPh>
    <phoneticPr fontId="2"/>
  </si>
  <si>
    <t>第2集</t>
    <rPh sb="0" eb="1">
      <t>ダイ</t>
    </rPh>
    <rPh sb="2" eb="3">
      <t>シュウ</t>
    </rPh>
    <phoneticPr fontId="2"/>
  </si>
  <si>
    <t>H29</t>
    <phoneticPr fontId="2"/>
  </si>
  <si>
    <t>H30</t>
    <phoneticPr fontId="2"/>
  </si>
  <si>
    <t>建設関係①</t>
    <rPh sb="0" eb="4">
      <t>ケンセツカンケイ</t>
    </rPh>
    <phoneticPr fontId="2"/>
  </si>
  <si>
    <t>建設関係②</t>
    <rPh sb="0" eb="4">
      <t>ケンセツカンケイ</t>
    </rPh>
    <phoneticPr fontId="2"/>
  </si>
  <si>
    <t>建設関係③</t>
    <rPh sb="0" eb="4">
      <t>ケンセツカンケイ</t>
    </rPh>
    <phoneticPr fontId="2"/>
  </si>
  <si>
    <t>電気・精密機械器具関係②</t>
    <rPh sb="0" eb="2">
      <t>デンキ</t>
    </rPh>
    <rPh sb="3" eb="5">
      <t>セイミツ</t>
    </rPh>
    <rPh sb="5" eb="7">
      <t>キカイ</t>
    </rPh>
    <rPh sb="7" eb="9">
      <t>キグ</t>
    </rPh>
    <rPh sb="9" eb="11">
      <t>カンケイ</t>
    </rPh>
    <phoneticPr fontId="2"/>
  </si>
  <si>
    <t>H20･21</t>
    <phoneticPr fontId="2"/>
  </si>
  <si>
    <t>HP参考図書等のご案内にてご確認ください</t>
    <rPh sb="2" eb="4">
      <t>サンコウ</t>
    </rPh>
    <rPh sb="4" eb="6">
      <t>トショ</t>
    </rPh>
    <rPh sb="6" eb="7">
      <t>トウ</t>
    </rPh>
    <rPh sb="9" eb="11">
      <t>アンナイ</t>
    </rPh>
    <rPh sb="14" eb="16">
      <t>カクニン</t>
    </rPh>
    <phoneticPr fontId="2"/>
  </si>
  <si>
    <t>冷凍空気調和機器施工
熱絶縁施工</t>
    <rPh sb="0" eb="4">
      <t>レイトウクウキ</t>
    </rPh>
    <rPh sb="4" eb="6">
      <t>チョウワ</t>
    </rPh>
    <rPh sb="6" eb="10">
      <t>キキセコウ</t>
    </rPh>
    <rPh sb="11" eb="14">
      <t>ネツゼツエン</t>
    </rPh>
    <rPh sb="14" eb="16">
      <t>セコウ</t>
    </rPh>
    <phoneticPr fontId="2"/>
  </si>
  <si>
    <t>農業機械整備</t>
    <rPh sb="0" eb="4">
      <t>ノウギョウキカイ</t>
    </rPh>
    <rPh sb="4" eb="6">
      <t>セイビ</t>
    </rPh>
    <phoneticPr fontId="2"/>
  </si>
  <si>
    <t>造園・建築大工・型枠施工</t>
    <rPh sb="0" eb="2">
      <t>ゾウエン</t>
    </rPh>
    <rPh sb="3" eb="7">
      <t>ケンチクダイク</t>
    </rPh>
    <rPh sb="8" eb="10">
      <t>カタワク</t>
    </rPh>
    <rPh sb="10" eb="12">
      <t>セコウ</t>
    </rPh>
    <phoneticPr fontId="2"/>
  </si>
  <si>
    <t>建築板金・配管</t>
    <rPh sb="0" eb="4">
      <t>ケンチクバンキン</t>
    </rPh>
    <rPh sb="5" eb="7">
      <t>ハイカン</t>
    </rPh>
    <phoneticPr fontId="2"/>
  </si>
  <si>
    <t>H22･23･24</t>
    <phoneticPr fontId="2"/>
  </si>
  <si>
    <t>空気圧装置組立て</t>
    <rPh sb="0" eb="5">
      <t>クウキアツソウチ</t>
    </rPh>
    <rPh sb="5" eb="7">
      <t>クミタ</t>
    </rPh>
    <phoneticPr fontId="2"/>
  </si>
  <si>
    <t>左官</t>
    <rPh sb="0" eb="2">
      <t>サカン</t>
    </rPh>
    <phoneticPr fontId="2"/>
  </si>
  <si>
    <t>熱絶縁施工・冷凍空気調和機器施工</t>
    <rPh sb="0" eb="3">
      <t>ネツゼツエン</t>
    </rPh>
    <rPh sb="3" eb="5">
      <t>セコウ</t>
    </rPh>
    <rPh sb="6" eb="12">
      <t>レイトウクウキチョウワ</t>
    </rPh>
    <rPh sb="12" eb="16">
      <t>キキセコウ</t>
    </rPh>
    <phoneticPr fontId="2"/>
  </si>
  <si>
    <t>かわらぶき</t>
    <phoneticPr fontId="2"/>
  </si>
  <si>
    <t>油圧装置調整</t>
    <rPh sb="0" eb="4">
      <t>ユアツソウチ</t>
    </rPh>
    <rPh sb="4" eb="6">
      <t>チョウセイ</t>
    </rPh>
    <phoneticPr fontId="2"/>
  </si>
  <si>
    <t>空気圧装置組立て</t>
    <rPh sb="0" eb="5">
      <t>クウキアツソウチ</t>
    </rPh>
    <rPh sb="5" eb="7">
      <t>クミタ</t>
    </rPh>
    <phoneticPr fontId="2"/>
  </si>
  <si>
    <t>H27･28･29</t>
    <phoneticPr fontId="2"/>
  </si>
  <si>
    <t>H29･30･R元</t>
    <rPh sb="8" eb="9">
      <t>モト</t>
    </rPh>
    <phoneticPr fontId="2"/>
  </si>
  <si>
    <t>建設機械整備</t>
    <rPh sb="0" eb="4">
      <t>ケンセツキカイ</t>
    </rPh>
    <rPh sb="4" eb="6">
      <t>セイビ</t>
    </rPh>
    <phoneticPr fontId="2"/>
  </si>
  <si>
    <t>H30･31</t>
    <phoneticPr fontId="2"/>
  </si>
  <si>
    <t>H30･R元･R2</t>
    <rPh sb="5" eb="6">
      <t>モト</t>
    </rPh>
    <phoneticPr fontId="2"/>
  </si>
  <si>
    <t>機械検査</t>
    <rPh sb="0" eb="2">
      <t>キカイ</t>
    </rPh>
    <rPh sb="2" eb="4">
      <t>ケンサ</t>
    </rPh>
    <phoneticPr fontId="2"/>
  </si>
  <si>
    <t>防水施工
（ウレタンゴム系塗膜防水工事・シーリング防水工事・FRP防水工事・塩化ビニル系シート防水工事）</t>
    <rPh sb="0" eb="2">
      <t>ボウスイ</t>
    </rPh>
    <rPh sb="2" eb="4">
      <t>セコウ</t>
    </rPh>
    <rPh sb="12" eb="13">
      <t>ケイ</t>
    </rPh>
    <rPh sb="13" eb="17">
      <t>トマクボウスイ</t>
    </rPh>
    <rPh sb="17" eb="19">
      <t>コウジ</t>
    </rPh>
    <rPh sb="25" eb="27">
      <t>ボウスイ</t>
    </rPh>
    <rPh sb="27" eb="29">
      <t>コウジ</t>
    </rPh>
    <rPh sb="33" eb="35">
      <t>ボウスイ</t>
    </rPh>
    <rPh sb="35" eb="37">
      <t>コウジ</t>
    </rPh>
    <rPh sb="38" eb="40">
      <t>エンカ</t>
    </rPh>
    <rPh sb="43" eb="44">
      <t>ケイ</t>
    </rPh>
    <rPh sb="47" eb="49">
      <t>ボウスイ</t>
    </rPh>
    <rPh sb="49" eb="51">
      <t>コウジ</t>
    </rPh>
    <phoneticPr fontId="2"/>
  </si>
  <si>
    <t>機械加工
（普通旋盤・数値制御旋盤・フライス盤・数値制御フライス盤・平面研削盤・円筒研削盤・マシニングセンタ）</t>
    <rPh sb="0" eb="2">
      <t>キカイ</t>
    </rPh>
    <rPh sb="2" eb="4">
      <t>カコウ</t>
    </rPh>
    <rPh sb="6" eb="10">
      <t>フツウセンバン</t>
    </rPh>
    <rPh sb="11" eb="15">
      <t>スウチセイギョ</t>
    </rPh>
    <rPh sb="15" eb="17">
      <t>センバン</t>
    </rPh>
    <rPh sb="22" eb="23">
      <t>バン</t>
    </rPh>
    <rPh sb="24" eb="28">
      <t>スウチセイギョ</t>
    </rPh>
    <rPh sb="32" eb="33">
      <t>バン</t>
    </rPh>
    <rPh sb="34" eb="39">
      <t>ヘイメンケンサクバン</t>
    </rPh>
    <rPh sb="40" eb="42">
      <t>エントウ</t>
    </rPh>
    <rPh sb="42" eb="45">
      <t>ケンサクバン</t>
    </rPh>
    <phoneticPr fontId="2"/>
  </si>
  <si>
    <t>プラスチック成形
（射出成形・インフレーション成形）</t>
    <rPh sb="6" eb="8">
      <t>セイケイ</t>
    </rPh>
    <rPh sb="10" eb="12">
      <t>シャシュツ</t>
    </rPh>
    <rPh sb="12" eb="14">
      <t>セイケイ</t>
    </rPh>
    <rPh sb="23" eb="25">
      <t>セイケイ</t>
    </rPh>
    <phoneticPr fontId="2"/>
  </si>
  <si>
    <t>内装仕上げ施工
（プラスチック系床仕上げ工事・鋼製下地工事・ボード仕上げ工事）</t>
    <rPh sb="0" eb="2">
      <t>ナイソウ</t>
    </rPh>
    <rPh sb="2" eb="4">
      <t>シア</t>
    </rPh>
    <rPh sb="5" eb="7">
      <t>セコウ</t>
    </rPh>
    <rPh sb="15" eb="16">
      <t>ケイ</t>
    </rPh>
    <rPh sb="16" eb="19">
      <t>ユカシア</t>
    </rPh>
    <rPh sb="20" eb="22">
      <t>コウジ</t>
    </rPh>
    <rPh sb="23" eb="27">
      <t>コウセイシタジ</t>
    </rPh>
    <rPh sb="27" eb="29">
      <t>コウジ</t>
    </rPh>
    <rPh sb="33" eb="35">
      <t>シア</t>
    </rPh>
    <rPh sb="36" eb="38">
      <t>コウジ</t>
    </rPh>
    <phoneticPr fontId="2"/>
  </si>
  <si>
    <t>仕上げ
（治工具仕上げ・金型仕上げ・機械組立仕上げ）</t>
    <rPh sb="0" eb="2">
      <t>シア</t>
    </rPh>
    <rPh sb="5" eb="10">
      <t>ジコウグシア</t>
    </rPh>
    <rPh sb="12" eb="14">
      <t>カナガタ</t>
    </rPh>
    <rPh sb="14" eb="16">
      <t>シア</t>
    </rPh>
    <rPh sb="18" eb="24">
      <t>キカイクミタテシア</t>
    </rPh>
    <phoneticPr fontId="2"/>
  </si>
  <si>
    <t>金属熱処理
（一般熱処理/浸炭・浸炭窒化・窒化処理/高周波・炎熱処理）</t>
    <rPh sb="0" eb="5">
      <t>キンゾクネツショリ</t>
    </rPh>
    <rPh sb="7" eb="12">
      <t>イッパンネツショリ</t>
    </rPh>
    <rPh sb="13" eb="15">
      <t>シンタン</t>
    </rPh>
    <rPh sb="16" eb="18">
      <t>シンタン</t>
    </rPh>
    <rPh sb="18" eb="20">
      <t>チッカ</t>
    </rPh>
    <rPh sb="21" eb="23">
      <t>チッカ</t>
    </rPh>
    <rPh sb="23" eb="25">
      <t>ショリ</t>
    </rPh>
    <rPh sb="26" eb="29">
      <t>コウシュウハ</t>
    </rPh>
    <rPh sb="30" eb="32">
      <t>エンネツ</t>
    </rPh>
    <rPh sb="32" eb="34">
      <t>ショリ</t>
    </rPh>
    <phoneticPr fontId="2"/>
  </si>
  <si>
    <t>塗装
（建築塗装・金属塗装・噴霧塗装・鋼橋塗装）</t>
    <rPh sb="0" eb="2">
      <t>トソウ</t>
    </rPh>
    <rPh sb="4" eb="8">
      <t>ケンチクトソウ</t>
    </rPh>
    <rPh sb="9" eb="11">
      <t>キンゾク</t>
    </rPh>
    <rPh sb="11" eb="13">
      <t>トソウ</t>
    </rPh>
    <rPh sb="14" eb="18">
      <t>フンムトソウ</t>
    </rPh>
    <rPh sb="19" eb="23">
      <t>コウキョウトソウ</t>
    </rPh>
    <phoneticPr fontId="2"/>
  </si>
  <si>
    <t>配管
（建築配管）</t>
    <rPh sb="0" eb="2">
      <t>ハイカン</t>
    </rPh>
    <rPh sb="4" eb="8">
      <t>ケンチクハイカン</t>
    </rPh>
    <phoneticPr fontId="2"/>
  </si>
  <si>
    <t>金属プレス加工
（金属プレス）</t>
    <rPh sb="0" eb="2">
      <t>キンゾク</t>
    </rPh>
    <rPh sb="5" eb="7">
      <t>カコウ</t>
    </rPh>
    <rPh sb="9" eb="11">
      <t>キンゾク</t>
    </rPh>
    <phoneticPr fontId="2"/>
  </si>
  <si>
    <t>建築板金
（内外装板金・ダクト板金）</t>
    <rPh sb="0" eb="4">
      <t>ケンチクバンキン</t>
    </rPh>
    <rPh sb="6" eb="9">
      <t>ナイガイソウ</t>
    </rPh>
    <rPh sb="9" eb="11">
      <t>バンキン</t>
    </rPh>
    <rPh sb="15" eb="17">
      <t>バンキン</t>
    </rPh>
    <phoneticPr fontId="2"/>
  </si>
  <si>
    <t>造園
（造園工事）</t>
    <rPh sb="0" eb="2">
      <t>ゾウエン</t>
    </rPh>
    <rPh sb="4" eb="8">
      <t>ゾウエンコウジ</t>
    </rPh>
    <phoneticPr fontId="2"/>
  </si>
  <si>
    <t>半導体製品製造
（集積回路チップ製造・集積回路組立て）</t>
    <rPh sb="0" eb="5">
      <t>ハンドウタイセイヒン</t>
    </rPh>
    <rPh sb="5" eb="7">
      <t>セイゾウ</t>
    </rPh>
    <rPh sb="9" eb="13">
      <t>シュウセキカイロ</t>
    </rPh>
    <rPh sb="16" eb="18">
      <t>セイゾウ</t>
    </rPh>
    <rPh sb="19" eb="23">
      <t>シュウセキカイロ</t>
    </rPh>
    <rPh sb="23" eb="25">
      <t>クミタ</t>
    </rPh>
    <phoneticPr fontId="2"/>
  </si>
  <si>
    <t>建築大工
（大工工事）</t>
    <rPh sb="0" eb="4">
      <t>ケンチクダイク</t>
    </rPh>
    <rPh sb="6" eb="10">
      <t>ダイクコウジ</t>
    </rPh>
    <phoneticPr fontId="2"/>
  </si>
  <si>
    <t>型枠施工
（型枠工事）</t>
    <rPh sb="0" eb="2">
      <t>カタワク</t>
    </rPh>
    <rPh sb="2" eb="4">
      <t>セコウ</t>
    </rPh>
    <rPh sb="6" eb="8">
      <t>カタワク</t>
    </rPh>
    <rPh sb="8" eb="10">
      <t>コウジ</t>
    </rPh>
    <phoneticPr fontId="2"/>
  </si>
  <si>
    <t>鉄筋施工
（鉄筋組立て）</t>
    <rPh sb="0" eb="4">
      <t>テッキンセコウ</t>
    </rPh>
    <rPh sb="6" eb="10">
      <t>テッキンクミタテ</t>
    </rPh>
    <phoneticPr fontId="2"/>
  </si>
  <si>
    <t>機械・プラント製図
（機械製図手書き・機械製図ＣＡＤ）</t>
    <rPh sb="0" eb="2">
      <t>キカイ</t>
    </rPh>
    <rPh sb="7" eb="9">
      <t>セイズ</t>
    </rPh>
    <rPh sb="11" eb="15">
      <t>キカイセイズ</t>
    </rPh>
    <rPh sb="15" eb="17">
      <t>テガ</t>
    </rPh>
    <rPh sb="19" eb="23">
      <t>キカイセイズ</t>
    </rPh>
    <phoneticPr fontId="2"/>
  </si>
  <si>
    <t>機械加工
（普通旋盤・数値制御旋盤・フライス盤・数値制御フライス盤・平面研削盤・円筒研削盤・心無し研削盤（H30学科なし）・マシニングセンタ）</t>
    <rPh sb="0" eb="2">
      <t>キカイ</t>
    </rPh>
    <rPh sb="2" eb="4">
      <t>カコウ</t>
    </rPh>
    <rPh sb="6" eb="10">
      <t>フツウセンバン</t>
    </rPh>
    <rPh sb="11" eb="15">
      <t>スウチセイギョ</t>
    </rPh>
    <rPh sb="15" eb="17">
      <t>センバン</t>
    </rPh>
    <rPh sb="22" eb="23">
      <t>バン</t>
    </rPh>
    <rPh sb="24" eb="28">
      <t>スウチセイギョ</t>
    </rPh>
    <rPh sb="32" eb="33">
      <t>バン</t>
    </rPh>
    <rPh sb="34" eb="39">
      <t>ヘイメンケンサクバン</t>
    </rPh>
    <rPh sb="40" eb="42">
      <t>エントウ</t>
    </rPh>
    <rPh sb="42" eb="45">
      <t>ケンサクバン</t>
    </rPh>
    <rPh sb="46" eb="48">
      <t>シンナ</t>
    </rPh>
    <rPh sb="49" eb="52">
      <t>ケンサクバン</t>
    </rPh>
    <rPh sb="56" eb="58">
      <t>ガッカ</t>
    </rPh>
    <phoneticPr fontId="2"/>
  </si>
  <si>
    <t>電気機器組立て
（配電盤・制御盤組立て・シーケンス制御）</t>
    <rPh sb="0" eb="6">
      <t>デンキキキクミタ</t>
    </rPh>
    <rPh sb="9" eb="12">
      <t>ハイデンバン</t>
    </rPh>
    <rPh sb="13" eb="16">
      <t>セイギョバン</t>
    </rPh>
    <rPh sb="16" eb="18">
      <t>クミタ</t>
    </rPh>
    <rPh sb="25" eb="27">
      <t>セイギョ</t>
    </rPh>
    <phoneticPr fontId="2"/>
  </si>
  <si>
    <t>H30･31･R3</t>
    <phoneticPr fontId="2"/>
  </si>
  <si>
    <t>R元･R2･R3</t>
    <rPh sb="1" eb="2">
      <t>モト</t>
    </rPh>
    <phoneticPr fontId="2"/>
  </si>
  <si>
    <t>建築板金</t>
    <rPh sb="0" eb="4">
      <t>ケンチクバンキン</t>
    </rPh>
    <phoneticPr fontId="2"/>
  </si>
  <si>
    <t>左官</t>
    <rPh sb="0" eb="2">
      <t>サカン</t>
    </rPh>
    <phoneticPr fontId="2"/>
  </si>
  <si>
    <t>熱絶縁施工・冷凍空気調和機器施工</t>
    <rPh sb="0" eb="5">
      <t>ネツゼツエンセコウ</t>
    </rPh>
    <rPh sb="6" eb="16">
      <t>レイトウクウキチョウワキキセコウ</t>
    </rPh>
    <phoneticPr fontId="2"/>
  </si>
  <si>
    <t>R2･R3･R4</t>
    <phoneticPr fontId="2"/>
  </si>
  <si>
    <t>造園</t>
    <rPh sb="0" eb="2">
      <t>ゾウエン</t>
    </rPh>
    <phoneticPr fontId="2"/>
  </si>
  <si>
    <t>H20･21</t>
    <phoneticPr fontId="2"/>
  </si>
  <si>
    <t>H22･23</t>
    <phoneticPr fontId="2"/>
  </si>
  <si>
    <t>H24･25</t>
    <phoneticPr fontId="2"/>
  </si>
  <si>
    <t>H26･27</t>
    <phoneticPr fontId="2"/>
  </si>
  <si>
    <t>H28･29</t>
    <phoneticPr fontId="2"/>
  </si>
  <si>
    <t>R2･R3</t>
    <phoneticPr fontId="2"/>
  </si>
  <si>
    <t>その他</t>
    <rPh sb="2" eb="3">
      <t>タ</t>
    </rPh>
    <phoneticPr fontId="2"/>
  </si>
  <si>
    <t>木工塗装法</t>
    <rPh sb="0" eb="2">
      <t>モッコウ</t>
    </rPh>
    <rPh sb="2" eb="5">
      <t>トソウホウ</t>
    </rPh>
    <phoneticPr fontId="2"/>
  </si>
  <si>
    <t>金型工作法</t>
    <rPh sb="0" eb="2">
      <t>カナガタ</t>
    </rPh>
    <rPh sb="2" eb="5">
      <t>コウサクホウ</t>
    </rPh>
    <phoneticPr fontId="2"/>
  </si>
  <si>
    <t>木工製品設計</t>
    <rPh sb="0" eb="4">
      <t>モッコウセイヒン</t>
    </rPh>
    <rPh sb="4" eb="6">
      <t>セッケイ</t>
    </rPh>
    <phoneticPr fontId="2"/>
  </si>
  <si>
    <t>機械製図（基礎編）</t>
    <rPh sb="0" eb="4">
      <t>キカイセイズ</t>
    </rPh>
    <rPh sb="5" eb="8">
      <t>キソヘン</t>
    </rPh>
    <phoneticPr fontId="2"/>
  </si>
  <si>
    <t>機械製図（応用編）</t>
    <rPh sb="0" eb="4">
      <t>キカイセイズ</t>
    </rPh>
    <rPh sb="5" eb="8">
      <t>オウヨウヘン</t>
    </rPh>
    <phoneticPr fontId="2"/>
  </si>
  <si>
    <t>機械製図（基本と応用）</t>
    <rPh sb="0" eb="4">
      <t>キカイセイズ</t>
    </rPh>
    <rPh sb="5" eb="7">
      <t>キホン</t>
    </rPh>
    <rPh sb="8" eb="10">
      <t>オウヨウ</t>
    </rPh>
    <phoneticPr fontId="2"/>
  </si>
  <si>
    <t>要問合せ</t>
    <rPh sb="0" eb="1">
      <t>ヨウ</t>
    </rPh>
    <rPh sb="1" eb="3">
      <t>トイアワ</t>
    </rPh>
    <phoneticPr fontId="2"/>
  </si>
  <si>
    <t>学科
解説集
(新版)</t>
    <rPh sb="0" eb="2">
      <t>ガッカ</t>
    </rPh>
    <rPh sb="3" eb="6">
      <t>カイセツシュウ</t>
    </rPh>
    <rPh sb="8" eb="10">
      <t>シンバン</t>
    </rPh>
    <phoneticPr fontId="2"/>
  </si>
  <si>
    <t>配管
（建築配管施工法・プラント配管施工法）</t>
    <rPh sb="0" eb="2">
      <t>ハイカン</t>
    </rPh>
    <rPh sb="8" eb="11">
      <t>セコウホウ</t>
    </rPh>
    <rPh sb="16" eb="18">
      <t>ハイカン</t>
    </rPh>
    <rPh sb="18" eb="21">
      <t>セコウホウ</t>
    </rPh>
    <phoneticPr fontId="2"/>
  </si>
  <si>
    <t>学科
解説集
(旧版)</t>
    <rPh sb="0" eb="2">
      <t>ガッカ</t>
    </rPh>
    <rPh sb="3" eb="6">
      <t>カイセツシュウ</t>
    </rPh>
    <rPh sb="8" eb="10">
      <t>キュウハン</t>
    </rPh>
    <phoneticPr fontId="2"/>
  </si>
  <si>
    <t>塗装
（木工塗装・建築塗装・金属塗装・噴霧塗装・鋼橋塗装）</t>
    <rPh sb="0" eb="2">
      <t>トソウ</t>
    </rPh>
    <rPh sb="4" eb="6">
      <t>モッコウ</t>
    </rPh>
    <rPh sb="6" eb="8">
      <t>トソウ</t>
    </rPh>
    <rPh sb="9" eb="13">
      <t>ケンチクトソウ</t>
    </rPh>
    <rPh sb="14" eb="16">
      <t>キンゾク</t>
    </rPh>
    <rPh sb="16" eb="18">
      <t>トソウ</t>
    </rPh>
    <rPh sb="19" eb="23">
      <t>フンムトソウ</t>
    </rPh>
    <rPh sb="24" eb="28">
      <t>コウキョウトソウ</t>
    </rPh>
    <phoneticPr fontId="2"/>
  </si>
  <si>
    <t>型枠施工</t>
    <rPh sb="0" eb="2">
      <t>カタワク</t>
    </rPh>
    <rPh sb="2" eb="4">
      <t>セコウ</t>
    </rPh>
    <phoneticPr fontId="2"/>
  </si>
  <si>
    <t>鉄筋施工</t>
    <rPh sb="0" eb="4">
      <t>テッキンセコウ</t>
    </rPh>
    <phoneticPr fontId="2"/>
  </si>
  <si>
    <t>内装仕上げ施工
（プラスチック系床仕上げ工事・カーペット系床仕上げ工事・鋼製下地工事・ボード仕上げ工事・カーテン工事）</t>
    <rPh sb="0" eb="2">
      <t>ナイソウ</t>
    </rPh>
    <rPh sb="2" eb="4">
      <t>シア</t>
    </rPh>
    <rPh sb="5" eb="7">
      <t>セコウ</t>
    </rPh>
    <rPh sb="15" eb="16">
      <t>ケイ</t>
    </rPh>
    <rPh sb="16" eb="19">
      <t>ユカシア</t>
    </rPh>
    <rPh sb="20" eb="22">
      <t>コウジ</t>
    </rPh>
    <rPh sb="28" eb="29">
      <t>ケイ</t>
    </rPh>
    <rPh sb="29" eb="32">
      <t>ユカシア</t>
    </rPh>
    <rPh sb="33" eb="35">
      <t>コウジ</t>
    </rPh>
    <rPh sb="36" eb="40">
      <t>コウセイシタジ</t>
    </rPh>
    <rPh sb="40" eb="42">
      <t>コウジ</t>
    </rPh>
    <rPh sb="46" eb="48">
      <t>シア</t>
    </rPh>
    <rPh sb="49" eb="51">
      <t>コウジ</t>
    </rPh>
    <rPh sb="56" eb="58">
      <t>コウジ</t>
    </rPh>
    <phoneticPr fontId="2"/>
  </si>
  <si>
    <t>冷凍空気調和機器施工
熱絶縁施工
（保温保冷工事）</t>
    <rPh sb="0" eb="4">
      <t>レイトウクウキ</t>
    </rPh>
    <rPh sb="4" eb="6">
      <t>チョウワ</t>
    </rPh>
    <rPh sb="6" eb="10">
      <t>キキセコウ</t>
    </rPh>
    <rPh sb="11" eb="14">
      <t>ネツゼツエン</t>
    </rPh>
    <rPh sb="14" eb="16">
      <t>セコウ</t>
    </rPh>
    <rPh sb="18" eb="22">
      <t>ホオンホレイ</t>
    </rPh>
    <rPh sb="22" eb="24">
      <t>コウジ</t>
    </rPh>
    <phoneticPr fontId="2"/>
  </si>
  <si>
    <t>仕上げ
（治工具仕上げ法・金型仕上げ法・機械組立仕上げ法）</t>
    <rPh sb="0" eb="2">
      <t>シア</t>
    </rPh>
    <rPh sb="5" eb="10">
      <t>ジコウグシア</t>
    </rPh>
    <rPh sb="11" eb="12">
      <t>ホウ</t>
    </rPh>
    <rPh sb="13" eb="15">
      <t>カナガタ</t>
    </rPh>
    <rPh sb="15" eb="17">
      <t>シア</t>
    </rPh>
    <rPh sb="18" eb="19">
      <t>ホウ</t>
    </rPh>
    <rPh sb="20" eb="26">
      <t>キカイクミタテシア</t>
    </rPh>
    <rPh sb="27" eb="28">
      <t>ホウ</t>
    </rPh>
    <phoneticPr fontId="2"/>
  </si>
  <si>
    <t>機械・プラント製図
（機械製図手書き・機械製図ＣＡＤ・プラント配管製図）</t>
    <rPh sb="0" eb="2">
      <t>キカイ</t>
    </rPh>
    <rPh sb="7" eb="9">
      <t>セイズ</t>
    </rPh>
    <rPh sb="11" eb="15">
      <t>キカイセイズ</t>
    </rPh>
    <rPh sb="15" eb="17">
      <t>テガ</t>
    </rPh>
    <rPh sb="19" eb="23">
      <t>キカイセイズ</t>
    </rPh>
    <rPh sb="31" eb="33">
      <t>ハイカン</t>
    </rPh>
    <rPh sb="33" eb="35">
      <t>セイズ</t>
    </rPh>
    <phoneticPr fontId="2"/>
  </si>
  <si>
    <t>機械加工
（普通旋盤・タレット旋盤・立旋盤/フライス盤/ボール盤/横中ぐり盤・ジグ中ぐり盤/平面研削盤・円筒研削盤・心なし研削盤/ホブ盤・歯車形削り盤・かさ歯車歯切り盤/数値制御旋盤・数値制御フライス盤・数値制御ボール盤・マシニングセンタ）</t>
    <rPh sb="0" eb="4">
      <t>キカイカコウ</t>
    </rPh>
    <rPh sb="6" eb="10">
      <t>フツウセンバン</t>
    </rPh>
    <rPh sb="15" eb="17">
      <t>センバン</t>
    </rPh>
    <rPh sb="18" eb="19">
      <t>タ</t>
    </rPh>
    <rPh sb="19" eb="21">
      <t>センバン</t>
    </rPh>
    <rPh sb="26" eb="27">
      <t>バン</t>
    </rPh>
    <rPh sb="31" eb="32">
      <t>バン</t>
    </rPh>
    <rPh sb="33" eb="35">
      <t>ヨコナカ</t>
    </rPh>
    <rPh sb="37" eb="38">
      <t>バン</t>
    </rPh>
    <rPh sb="41" eb="42">
      <t>ナカ</t>
    </rPh>
    <rPh sb="44" eb="45">
      <t>バン</t>
    </rPh>
    <rPh sb="46" eb="51">
      <t>ヘイメンケンサクバン</t>
    </rPh>
    <rPh sb="52" eb="57">
      <t>エントウケンサクバン</t>
    </rPh>
    <rPh sb="58" eb="59">
      <t>シン</t>
    </rPh>
    <rPh sb="61" eb="64">
      <t>ケンサクバン</t>
    </rPh>
    <rPh sb="67" eb="68">
      <t>バン</t>
    </rPh>
    <phoneticPr fontId="2"/>
  </si>
  <si>
    <t>金属プレス加工</t>
    <rPh sb="0" eb="2">
      <t>キンゾク</t>
    </rPh>
    <rPh sb="5" eb="7">
      <t>カコウ</t>
    </rPh>
    <phoneticPr fontId="2"/>
  </si>
  <si>
    <t>金属材料試験
（機械試験法・組織試験法）</t>
    <rPh sb="0" eb="6">
      <t>キンゾクザイリョウシケン</t>
    </rPh>
    <rPh sb="8" eb="13">
      <t>キカイシケンホウ</t>
    </rPh>
    <rPh sb="14" eb="19">
      <t>ソシキシケンホウ</t>
    </rPh>
    <phoneticPr fontId="2"/>
  </si>
  <si>
    <t>鉄工
（製缶・構造物鉄工・構造物現図）</t>
    <rPh sb="0" eb="2">
      <t>テッコウ</t>
    </rPh>
    <rPh sb="4" eb="6">
      <t>セイカン</t>
    </rPh>
    <rPh sb="7" eb="12">
      <t>コウゾウブツテッコウ</t>
    </rPh>
    <rPh sb="13" eb="16">
      <t>コウゾウブツ</t>
    </rPh>
    <rPh sb="16" eb="18">
      <t>ゲンズ</t>
    </rPh>
    <phoneticPr fontId="2"/>
  </si>
  <si>
    <t>めっき
（電気めっき）
ダイカスト
（コールド・ホットチャンバダイカスト）</t>
    <rPh sb="5" eb="7">
      <t>デンキ</t>
    </rPh>
    <phoneticPr fontId="2"/>
  </si>
  <si>
    <t>電子機器組立て</t>
    <rPh sb="0" eb="6">
      <t>デンシキキクミタ</t>
    </rPh>
    <phoneticPr fontId="2"/>
  </si>
  <si>
    <t>電気機器組立て
（回転電気組立て・変圧器組立て・配電盤・制御盤組立て・開閉制御器具組立て・回転電気巻線製作）</t>
    <rPh sb="0" eb="6">
      <t>デンキキキクミタ</t>
    </rPh>
    <rPh sb="9" eb="13">
      <t>カイテンデンキ</t>
    </rPh>
    <rPh sb="13" eb="15">
      <t>クミタ</t>
    </rPh>
    <rPh sb="17" eb="19">
      <t>ヘンアツ</t>
    </rPh>
    <rPh sb="19" eb="22">
      <t>キクミタ</t>
    </rPh>
    <rPh sb="24" eb="27">
      <t>ハイデンバン</t>
    </rPh>
    <rPh sb="28" eb="31">
      <t>セイギョバン</t>
    </rPh>
    <rPh sb="31" eb="33">
      <t>クミタ</t>
    </rPh>
    <rPh sb="35" eb="39">
      <t>カイヘイセイギョ</t>
    </rPh>
    <rPh sb="39" eb="43">
      <t>キグクミタ</t>
    </rPh>
    <rPh sb="45" eb="49">
      <t>カイテンデンキ</t>
    </rPh>
    <rPh sb="49" eb="51">
      <t>マキセン</t>
    </rPh>
    <rPh sb="51" eb="53">
      <t>セイサク</t>
    </rPh>
    <phoneticPr fontId="2"/>
  </si>
  <si>
    <t>油圧装置調整</t>
    <rPh sb="0" eb="4">
      <t>ユアツソウチ</t>
    </rPh>
    <rPh sb="4" eb="6">
      <t>チョウセイ</t>
    </rPh>
    <phoneticPr fontId="2"/>
  </si>
  <si>
    <t>建具製作
（木製建具手加工・木製建具機械加工）</t>
    <rPh sb="0" eb="2">
      <t>タテグ</t>
    </rPh>
    <rPh sb="2" eb="4">
      <t>セイサク</t>
    </rPh>
    <rPh sb="6" eb="10">
      <t>モクセイタテグ</t>
    </rPh>
    <rPh sb="10" eb="13">
      <t>テカコウ</t>
    </rPh>
    <rPh sb="14" eb="16">
      <t>モクセイ</t>
    </rPh>
    <rPh sb="16" eb="18">
      <t>タテグ</t>
    </rPh>
    <rPh sb="18" eb="22">
      <t>キカイカコウ</t>
    </rPh>
    <phoneticPr fontId="2"/>
  </si>
  <si>
    <t>左官
タイル張り</t>
    <rPh sb="0" eb="2">
      <t>サカン</t>
    </rPh>
    <rPh sb="6" eb="7">
      <t>バ</t>
    </rPh>
    <phoneticPr fontId="2"/>
  </si>
  <si>
    <t>建築大工
畳製作</t>
    <rPh sb="0" eb="4">
      <t>ケンチクダイク</t>
    </rPh>
    <rPh sb="5" eb="8">
      <t>タタミセイサク</t>
    </rPh>
    <phoneticPr fontId="2"/>
  </si>
  <si>
    <t>防水施工（前期）
（ウレタンゴム系塗膜防水工事・アクリルゴム系塗膜防水工事・セメント系防水工事・シーリング防水工事）</t>
    <rPh sb="0" eb="2">
      <t>ボウスイ</t>
    </rPh>
    <rPh sb="2" eb="4">
      <t>セコウ</t>
    </rPh>
    <rPh sb="5" eb="7">
      <t>ゼンキ</t>
    </rPh>
    <rPh sb="16" eb="17">
      <t>ケイ</t>
    </rPh>
    <rPh sb="17" eb="21">
      <t>トマクボウスイ</t>
    </rPh>
    <rPh sb="21" eb="23">
      <t>コウジ</t>
    </rPh>
    <rPh sb="30" eb="31">
      <t>ケイ</t>
    </rPh>
    <rPh sb="31" eb="35">
      <t>トマクボウスイ</t>
    </rPh>
    <rPh sb="35" eb="37">
      <t>コウジ</t>
    </rPh>
    <rPh sb="42" eb="43">
      <t>ケイ</t>
    </rPh>
    <rPh sb="43" eb="47">
      <t>ボウスイコウジ</t>
    </rPh>
    <rPh sb="53" eb="55">
      <t>ボウスイ</t>
    </rPh>
    <rPh sb="55" eb="57">
      <t>コウジ</t>
    </rPh>
    <phoneticPr fontId="2"/>
  </si>
  <si>
    <t>とび
かわらぶき</t>
    <phoneticPr fontId="2"/>
  </si>
  <si>
    <t>サッシ施工
（ビル用サッシ施工）
ガラス施工
（ガラス工事）</t>
    <rPh sb="3" eb="5">
      <t>セコウ</t>
    </rPh>
    <rPh sb="9" eb="10">
      <t>ヨウ</t>
    </rPh>
    <rPh sb="13" eb="15">
      <t>セコウ</t>
    </rPh>
    <rPh sb="20" eb="22">
      <t>セコウ</t>
    </rPh>
    <rPh sb="27" eb="29">
      <t>コウジ</t>
    </rPh>
    <phoneticPr fontId="2"/>
  </si>
  <si>
    <t>第4集</t>
    <rPh sb="0" eb="1">
      <t>ダイ</t>
    </rPh>
    <rPh sb="2" eb="3">
      <t>シュウ</t>
    </rPh>
    <phoneticPr fontId="2"/>
  </si>
  <si>
    <t>第5集</t>
    <rPh sb="0" eb="1">
      <t>ダイ</t>
    </rPh>
    <rPh sb="2" eb="3">
      <t>シュウ</t>
    </rPh>
    <phoneticPr fontId="2"/>
  </si>
  <si>
    <t>第8集</t>
    <rPh sb="0" eb="1">
      <t>ダイ</t>
    </rPh>
    <rPh sb="2" eb="3">
      <t>シュウ</t>
    </rPh>
    <phoneticPr fontId="2"/>
  </si>
  <si>
    <t>第11集</t>
    <rPh sb="0" eb="1">
      <t>ダイ</t>
    </rPh>
    <rPh sb="3" eb="4">
      <t>シュウ</t>
    </rPh>
    <phoneticPr fontId="2"/>
  </si>
  <si>
    <t>第17集</t>
    <rPh sb="0" eb="1">
      <t>ダイ</t>
    </rPh>
    <rPh sb="3" eb="4">
      <t>シュウ</t>
    </rPh>
    <phoneticPr fontId="2"/>
  </si>
  <si>
    <t>第18集</t>
    <rPh sb="0" eb="1">
      <t>ダイ</t>
    </rPh>
    <rPh sb="3" eb="4">
      <t>シュウ</t>
    </rPh>
    <phoneticPr fontId="2"/>
  </si>
  <si>
    <t>第21集</t>
    <rPh sb="0" eb="1">
      <t>ダイ</t>
    </rPh>
    <rPh sb="3" eb="4">
      <t>シュウ</t>
    </rPh>
    <phoneticPr fontId="2"/>
  </si>
  <si>
    <t>第23集</t>
    <rPh sb="0" eb="1">
      <t>ダイ</t>
    </rPh>
    <rPh sb="3" eb="4">
      <t>シュウ</t>
    </rPh>
    <phoneticPr fontId="2"/>
  </si>
  <si>
    <t>第24集</t>
    <rPh sb="0" eb="1">
      <t>ダイ</t>
    </rPh>
    <rPh sb="3" eb="4">
      <t>シュウ</t>
    </rPh>
    <phoneticPr fontId="2"/>
  </si>
  <si>
    <t>第26集</t>
    <rPh sb="0" eb="1">
      <t>ダイ</t>
    </rPh>
    <rPh sb="3" eb="4">
      <t>シュウ</t>
    </rPh>
    <phoneticPr fontId="2"/>
  </si>
  <si>
    <t>第29集</t>
    <rPh sb="0" eb="1">
      <t>ダイ</t>
    </rPh>
    <rPh sb="3" eb="4">
      <t>シュウ</t>
    </rPh>
    <phoneticPr fontId="2"/>
  </si>
  <si>
    <t>金属熱処理</t>
    <rPh sb="0" eb="5">
      <t>キンゾクネツショリ</t>
    </rPh>
    <phoneticPr fontId="2"/>
  </si>
  <si>
    <t>ダイカスト
電気めっき</t>
    <rPh sb="6" eb="8">
      <t>デンキ</t>
    </rPh>
    <phoneticPr fontId="2"/>
  </si>
  <si>
    <t>仕上げ</t>
    <rPh sb="0" eb="2">
      <t>シア</t>
    </rPh>
    <phoneticPr fontId="2"/>
  </si>
  <si>
    <t>建築図面製作
テクニカルイラストレーション</t>
    <rPh sb="0" eb="4">
      <t>ケンチクズメン</t>
    </rPh>
    <rPh sb="4" eb="6">
      <t>セイサク</t>
    </rPh>
    <phoneticPr fontId="2"/>
  </si>
  <si>
    <t>鉄工</t>
    <rPh sb="0" eb="2">
      <t>テッコウ</t>
    </rPh>
    <phoneticPr fontId="2"/>
  </si>
  <si>
    <t>建設機械整備</t>
    <rPh sb="0" eb="6">
      <t>ケンセツキカイセイビ</t>
    </rPh>
    <phoneticPr fontId="2"/>
  </si>
  <si>
    <t>ブロック建築
枠組壁建築</t>
    <rPh sb="4" eb="6">
      <t>ケンチク</t>
    </rPh>
    <rPh sb="7" eb="9">
      <t>ワクグミ</t>
    </rPh>
    <rPh sb="9" eb="10">
      <t>カベ</t>
    </rPh>
    <rPh sb="10" eb="12">
      <t>ケンチク</t>
    </rPh>
    <phoneticPr fontId="2"/>
  </si>
  <si>
    <t>建築大工</t>
    <rPh sb="0" eb="4">
      <t>ケンチクダイク</t>
    </rPh>
    <phoneticPr fontId="2"/>
  </si>
  <si>
    <t>かわらぶき
スレート施工</t>
    <rPh sb="10" eb="12">
      <t>セコウ</t>
    </rPh>
    <phoneticPr fontId="2"/>
  </si>
  <si>
    <t>内装仕上げ施工</t>
    <rPh sb="0" eb="4">
      <t>ナイソウシア</t>
    </rPh>
    <rPh sb="5" eb="7">
      <t>セコウ</t>
    </rPh>
    <phoneticPr fontId="2"/>
  </si>
  <si>
    <t>ニット製品製造
染色
布はく縫製</t>
    <rPh sb="3" eb="7">
      <t>セイヒンセイゾウ</t>
    </rPh>
    <rPh sb="8" eb="10">
      <t>センショク</t>
    </rPh>
    <rPh sb="11" eb="12">
      <t>ヌノ</t>
    </rPh>
    <rPh sb="14" eb="16">
      <t>ホウセイ</t>
    </rPh>
    <phoneticPr fontId="2"/>
  </si>
  <si>
    <t>第30集</t>
    <rPh sb="0" eb="1">
      <t>ダイ</t>
    </rPh>
    <rPh sb="3" eb="4">
      <t>シュウ</t>
    </rPh>
    <phoneticPr fontId="2"/>
  </si>
  <si>
    <t>第32集</t>
    <rPh sb="0" eb="1">
      <t>ダイ</t>
    </rPh>
    <rPh sb="3" eb="4">
      <t>シュウ</t>
    </rPh>
    <phoneticPr fontId="2"/>
  </si>
  <si>
    <t>第35集</t>
    <rPh sb="0" eb="1">
      <t>ダイ</t>
    </rPh>
    <rPh sb="3" eb="4">
      <t>シュウ</t>
    </rPh>
    <phoneticPr fontId="2"/>
  </si>
  <si>
    <t>第38集</t>
    <rPh sb="0" eb="1">
      <t>ダイ</t>
    </rPh>
    <rPh sb="3" eb="4">
      <t>シュウ</t>
    </rPh>
    <phoneticPr fontId="2"/>
  </si>
  <si>
    <t>第39集</t>
    <rPh sb="0" eb="1">
      <t>ダイ</t>
    </rPh>
    <rPh sb="3" eb="4">
      <t>シュウ</t>
    </rPh>
    <phoneticPr fontId="2"/>
  </si>
  <si>
    <t>第40集</t>
    <rPh sb="0" eb="1">
      <t>ダイ</t>
    </rPh>
    <rPh sb="3" eb="4">
      <t>シュウ</t>
    </rPh>
    <phoneticPr fontId="2"/>
  </si>
  <si>
    <t>建具製作
木工機械整備</t>
    <rPh sb="0" eb="2">
      <t>タテグ</t>
    </rPh>
    <rPh sb="2" eb="4">
      <t>セイサク</t>
    </rPh>
    <rPh sb="5" eb="7">
      <t>モッコウ</t>
    </rPh>
    <rPh sb="7" eb="11">
      <t>キカイセイビ</t>
    </rPh>
    <phoneticPr fontId="2"/>
  </si>
  <si>
    <t>表装
畳製作
印章彫刻</t>
    <rPh sb="0" eb="2">
      <t>ヒョウソウ</t>
    </rPh>
    <rPh sb="3" eb="4">
      <t>タタミ</t>
    </rPh>
    <rPh sb="4" eb="6">
      <t>セイサク</t>
    </rPh>
    <rPh sb="7" eb="9">
      <t>インショウ</t>
    </rPh>
    <rPh sb="9" eb="11">
      <t>チョウコク</t>
    </rPh>
    <phoneticPr fontId="2"/>
  </si>
  <si>
    <t>防水施工</t>
    <rPh sb="0" eb="2">
      <t>ボウスイ</t>
    </rPh>
    <rPh sb="2" eb="4">
      <t>セコウ</t>
    </rPh>
    <phoneticPr fontId="2"/>
  </si>
  <si>
    <t>ガラス施工
サッシ施工
教化プラスチック成形</t>
    <rPh sb="3" eb="5">
      <t>セコウ</t>
    </rPh>
    <rPh sb="9" eb="11">
      <t>セコウ</t>
    </rPh>
    <rPh sb="12" eb="14">
      <t>キョウカ</t>
    </rPh>
    <rPh sb="20" eb="22">
      <t>セイケイ</t>
    </rPh>
    <phoneticPr fontId="2"/>
  </si>
  <si>
    <t>光学機器製造
写真</t>
    <rPh sb="0" eb="2">
      <t>コウガク</t>
    </rPh>
    <rPh sb="2" eb="6">
      <t>キキセイゾウ</t>
    </rPh>
    <rPh sb="7" eb="9">
      <t>シャシン</t>
    </rPh>
    <phoneticPr fontId="2"/>
  </si>
  <si>
    <t>時計修理
貴金属装身具製作</t>
    <rPh sb="0" eb="4">
      <t>トケイシュウリ</t>
    </rPh>
    <rPh sb="5" eb="11">
      <t>キキンゾクソウシング</t>
    </rPh>
    <rPh sb="11" eb="13">
      <t>セイサク</t>
    </rPh>
    <phoneticPr fontId="2"/>
  </si>
  <si>
    <t>申　込　内　容</t>
    <rPh sb="0" eb="1">
      <t>サル</t>
    </rPh>
    <rPh sb="2" eb="3">
      <t>コ</t>
    </rPh>
    <rPh sb="4" eb="5">
      <t>ナイ</t>
    </rPh>
    <rPh sb="6" eb="7">
      <t>カタチ</t>
    </rPh>
    <phoneticPr fontId="2"/>
  </si>
  <si>
    <t>技能検定参考図書等申込書</t>
    <rPh sb="0" eb="4">
      <t>ギノウケンテイ</t>
    </rPh>
    <rPh sb="4" eb="6">
      <t>サンコウ</t>
    </rPh>
    <rPh sb="6" eb="8">
      <t>トショ</t>
    </rPh>
    <rPh sb="8" eb="9">
      <t>トウ</t>
    </rPh>
    <rPh sb="9" eb="11">
      <t>モウシコミ</t>
    </rPh>
    <rPh sb="11" eb="12">
      <t>ショ</t>
    </rPh>
    <phoneticPr fontId="2"/>
  </si>
  <si>
    <t>販売図書一覧　　　　（注文数を数量欄に入力してください）</t>
    <rPh sb="0" eb="4">
      <t>ハンバイトショ</t>
    </rPh>
    <rPh sb="4" eb="6">
      <t>イチラン</t>
    </rPh>
    <rPh sb="11" eb="14">
      <t>チュウモンスウ</t>
    </rPh>
    <rPh sb="15" eb="17">
      <t>スウリョウ</t>
    </rPh>
    <rPh sb="17" eb="18">
      <t>ラン</t>
    </rPh>
    <rPh sb="19" eb="21">
      <t>ニュウリョク</t>
    </rPh>
    <phoneticPr fontId="2"/>
  </si>
  <si>
    <t>技能検定参考図書等申込書（お客様入力用）</t>
    <rPh sb="0" eb="4">
      <t>ギノウケンテイ</t>
    </rPh>
    <rPh sb="4" eb="8">
      <t>サンコウトショ</t>
    </rPh>
    <rPh sb="8" eb="9">
      <t>トウ</t>
    </rPh>
    <rPh sb="9" eb="11">
      <t>モウシコミ</t>
    </rPh>
    <rPh sb="11" eb="12">
      <t>ショ</t>
    </rPh>
    <rPh sb="14" eb="16">
      <t>キャクサマ</t>
    </rPh>
    <rPh sb="16" eb="18">
      <t>ニュウリョク</t>
    </rPh>
    <rPh sb="18" eb="19">
      <t>ヨウ</t>
    </rPh>
    <phoneticPr fontId="2"/>
  </si>
  <si>
    <t>技能検定参考図書等の申込のご案内</t>
    <rPh sb="0" eb="4">
      <t>ギノウケンテイ</t>
    </rPh>
    <rPh sb="4" eb="8">
      <t>サンコウトショ</t>
    </rPh>
    <rPh sb="8" eb="9">
      <t>トウ</t>
    </rPh>
    <rPh sb="10" eb="12">
      <t>モウシコミ</t>
    </rPh>
    <rPh sb="14" eb="16">
      <t>アンナイ</t>
    </rPh>
    <phoneticPr fontId="2"/>
  </si>
  <si>
    <t>協会会員</t>
    <rPh sb="0" eb="4">
      <t>キョウカイカイイン</t>
    </rPh>
    <phoneticPr fontId="2"/>
  </si>
  <si>
    <t>協会非会員</t>
    <rPh sb="0" eb="2">
      <t>キョウカイ</t>
    </rPh>
    <rPh sb="2" eb="5">
      <t>ヒカイイン</t>
    </rPh>
    <phoneticPr fontId="2"/>
  </si>
  <si>
    <t>来所渡し</t>
    <rPh sb="0" eb="2">
      <t>ライショ</t>
    </rPh>
    <rPh sb="2" eb="3">
      <t>ワタ</t>
    </rPh>
    <phoneticPr fontId="2"/>
  </si>
  <si>
    <t>送付渡し</t>
    <rPh sb="0" eb="3">
      <t>ソウフワタ</t>
    </rPh>
    <phoneticPr fontId="2"/>
  </si>
  <si>
    <t>送料</t>
    <rPh sb="0" eb="2">
      <t>ソウリョウ</t>
    </rPh>
    <phoneticPr fontId="2"/>
  </si>
  <si>
    <t>送料無料</t>
    <rPh sb="0" eb="4">
      <t>ソウリョウムリョウ</t>
    </rPh>
    <phoneticPr fontId="2"/>
  </si>
  <si>
    <t>個人
個人事業主</t>
    <rPh sb="0" eb="2">
      <t>コジン</t>
    </rPh>
    <rPh sb="3" eb="5">
      <t>コジン</t>
    </rPh>
    <rPh sb="5" eb="8">
      <t>ジギョウヌシ</t>
    </rPh>
    <phoneticPr fontId="2"/>
  </si>
  <si>
    <r>
      <t>一律500円</t>
    </r>
    <r>
      <rPr>
        <b/>
        <sz val="10"/>
        <color rgb="FFFF0000"/>
        <rFont val="ＭＳ Ｐゴシック"/>
        <family val="3"/>
        <charset val="128"/>
      </rPr>
      <t>※</t>
    </r>
    <rPh sb="0" eb="2">
      <t>イチリツ</t>
    </rPh>
    <rPh sb="5" eb="6">
      <t>エン</t>
    </rPh>
    <phoneticPr fontId="2"/>
  </si>
  <si>
    <t>TEL・携帯電話
(日中の連絡先)</t>
    <rPh sb="4" eb="8">
      <t>ケイタイデンワ</t>
    </rPh>
    <rPh sb="10" eb="12">
      <t>ニッチュウ</t>
    </rPh>
    <rPh sb="13" eb="16">
      <t>レンラクサキ</t>
    </rPh>
    <phoneticPr fontId="2"/>
  </si>
  <si>
    <t>入力用申込書のシートに移動します。</t>
    <rPh sb="0" eb="3">
      <t>ニュウリョクヨウ</t>
    </rPh>
    <rPh sb="3" eb="6">
      <t>モウシコミショ</t>
    </rPh>
    <rPh sb="11" eb="13">
      <t>イドウ</t>
    </rPh>
    <phoneticPr fontId="2"/>
  </si>
  <si>
    <r>
      <rPr>
        <b/>
        <sz val="10"/>
        <color rgb="FF000000"/>
        <rFont val="ＭＳ Ｐゴシック"/>
        <family val="3"/>
        <charset val="128"/>
      </rPr>
      <t>手順</t>
    </r>
    <r>
      <rPr>
        <b/>
        <sz val="10"/>
        <color rgb="FF000000"/>
        <rFont val="Segoe UI Symbol"/>
        <family val="3"/>
      </rPr>
      <t>①</t>
    </r>
    <rPh sb="0" eb="2">
      <t>テジュン</t>
    </rPh>
    <phoneticPr fontId="2"/>
  </si>
  <si>
    <r>
      <rPr>
        <b/>
        <sz val="10"/>
        <color rgb="FF000000"/>
        <rFont val="ＭＳ Ｐゴシック"/>
        <family val="3"/>
        <charset val="128"/>
      </rPr>
      <t>手順</t>
    </r>
    <r>
      <rPr>
        <b/>
        <sz val="10"/>
        <color rgb="FF000000"/>
        <rFont val="Segoe UI Symbol"/>
        <family val="3"/>
      </rPr>
      <t>②</t>
    </r>
    <rPh sb="0" eb="2">
      <t>テジュン</t>
    </rPh>
    <phoneticPr fontId="2"/>
  </si>
  <si>
    <t>確認用申込書のシートに移動して、内容を確認してください。</t>
    <rPh sb="0" eb="3">
      <t>カクニンヨウ</t>
    </rPh>
    <rPh sb="3" eb="6">
      <t>モウシコミショ</t>
    </rPh>
    <rPh sb="11" eb="13">
      <t>イドウ</t>
    </rPh>
    <rPh sb="16" eb="18">
      <t>ナイヨウ</t>
    </rPh>
    <rPh sb="19" eb="21">
      <t>カクニン</t>
    </rPh>
    <phoneticPr fontId="2"/>
  </si>
  <si>
    <r>
      <rPr>
        <b/>
        <sz val="10"/>
        <color rgb="FF000000"/>
        <rFont val="ＭＳ Ｐゴシック"/>
        <family val="3"/>
        <charset val="128"/>
      </rPr>
      <t>手順</t>
    </r>
    <r>
      <rPr>
        <b/>
        <sz val="10"/>
        <color rgb="FF000000"/>
        <rFont val="Segoe UI Symbol"/>
        <family val="3"/>
      </rPr>
      <t>③</t>
    </r>
    <rPh sb="0" eb="2">
      <t>テジュン</t>
    </rPh>
    <phoneticPr fontId="2"/>
  </si>
  <si>
    <t>手順④</t>
    <rPh sb="0" eb="2">
      <t>テジュン</t>
    </rPh>
    <phoneticPr fontId="2"/>
  </si>
  <si>
    <t>★申込書の送り先</t>
    <rPh sb="1" eb="4">
      <t>モウシコミショ</t>
    </rPh>
    <rPh sb="5" eb="6">
      <t>オク</t>
    </rPh>
    <rPh sb="7" eb="8">
      <t>サキ</t>
    </rPh>
    <phoneticPr fontId="2"/>
  </si>
  <si>
    <t>★問い合わせ先</t>
    <rPh sb="1" eb="2">
      <t>ト</t>
    </rPh>
    <rPh sb="3" eb="4">
      <t>ア</t>
    </rPh>
    <rPh sb="6" eb="7">
      <t>サキ</t>
    </rPh>
    <phoneticPr fontId="2"/>
  </si>
  <si>
    <t>赤枠内を入力してください</t>
    <rPh sb="0" eb="1">
      <t>アカ</t>
    </rPh>
    <rPh sb="1" eb="2">
      <t>ワク</t>
    </rPh>
    <rPh sb="2" eb="3">
      <t>ナイ</t>
    </rPh>
    <rPh sb="4" eb="6">
      <t>ニュウリョク</t>
    </rPh>
    <phoneticPr fontId="2"/>
  </si>
  <si>
    <t>価格
個人
非会員</t>
    <rPh sb="0" eb="2">
      <t>カカク</t>
    </rPh>
    <rPh sb="3" eb="5">
      <t>コジン</t>
    </rPh>
    <rPh sb="6" eb="9">
      <t>ヒカイイン</t>
    </rPh>
    <phoneticPr fontId="2"/>
  </si>
  <si>
    <t>No.</t>
  </si>
  <si>
    <t>自宅住所</t>
    <rPh sb="0" eb="4">
      <t>ジタクジュウショ</t>
    </rPh>
    <phoneticPr fontId="2"/>
  </si>
  <si>
    <t>会社住所</t>
    <rPh sb="0" eb="2">
      <t>カイシャ</t>
    </rPh>
    <rPh sb="2" eb="4">
      <t>ジュウショ</t>
    </rPh>
    <phoneticPr fontId="2"/>
  </si>
  <si>
    <t>2以外</t>
    <rPh sb="1" eb="3">
      <t>イガイ</t>
    </rPh>
    <phoneticPr fontId="2"/>
  </si>
  <si>
    <t>小計</t>
    <rPh sb="0" eb="2">
      <t>ショウケイ</t>
    </rPh>
    <phoneticPr fontId="2"/>
  </si>
  <si>
    <t>単価</t>
    <rPh sb="0" eb="2">
      <t>タンカ</t>
    </rPh>
    <phoneticPr fontId="2"/>
  </si>
  <si>
    <t>金額</t>
    <rPh sb="0" eb="2">
      <t>キンガク</t>
    </rPh>
    <phoneticPr fontId="2"/>
  </si>
  <si>
    <t>申込受付</t>
    <rPh sb="0" eb="2">
      <t>モウシコミ</t>
    </rPh>
    <rPh sb="2" eb="4">
      <t>ウケツケ</t>
    </rPh>
    <phoneticPr fontId="2"/>
  </si>
  <si>
    <t>内容確認</t>
    <rPh sb="0" eb="2">
      <t>ナイヨウ</t>
    </rPh>
    <rPh sb="2" eb="4">
      <t>カクニン</t>
    </rPh>
    <phoneticPr fontId="2"/>
  </si>
  <si>
    <t>１回目</t>
    <rPh sb="1" eb="3">
      <t>カイメ</t>
    </rPh>
    <phoneticPr fontId="2"/>
  </si>
  <si>
    <t>２回目</t>
    <rPh sb="1" eb="3">
      <t>カイメ</t>
    </rPh>
    <phoneticPr fontId="2"/>
  </si>
  <si>
    <t>請求書</t>
    <rPh sb="0" eb="3">
      <t>セイキュウショ</t>
    </rPh>
    <phoneticPr fontId="2"/>
  </si>
  <si>
    <t>着金</t>
    <rPh sb="0" eb="2">
      <t>チャクキン</t>
    </rPh>
    <phoneticPr fontId="2"/>
  </si>
  <si>
    <t>発送</t>
    <rPh sb="0" eb="2">
      <t>ハッソウ</t>
    </rPh>
    <phoneticPr fontId="2"/>
  </si>
  <si>
    <t>会員（2）</t>
    <rPh sb="0" eb="2">
      <t>カイイン</t>
    </rPh>
    <phoneticPr fontId="2"/>
  </si>
  <si>
    <t>注文種数</t>
    <rPh sb="0" eb="3">
      <t>チュウモンシュ</t>
    </rPh>
    <rPh sb="3" eb="4">
      <t>スウ</t>
    </rPh>
    <phoneticPr fontId="2"/>
  </si>
  <si>
    <t>合計個数</t>
    <rPh sb="0" eb="2">
      <t>ゴウケイ</t>
    </rPh>
    <rPh sb="2" eb="4">
      <t>コスウ</t>
    </rPh>
    <phoneticPr fontId="2"/>
  </si>
  <si>
    <t>合計会員</t>
    <rPh sb="0" eb="2">
      <t>ゴウケイ</t>
    </rPh>
    <rPh sb="2" eb="4">
      <t>カイイン</t>
    </rPh>
    <phoneticPr fontId="2"/>
  </si>
  <si>
    <t>合計非会員</t>
    <rPh sb="0" eb="2">
      <t>ゴウケイ</t>
    </rPh>
    <rPh sb="2" eb="5">
      <t>ヒカイイン</t>
    </rPh>
    <phoneticPr fontId="2"/>
  </si>
  <si>
    <t>NO</t>
    <phoneticPr fontId="2"/>
  </si>
  <si>
    <t>NO</t>
    <phoneticPr fontId="2"/>
  </si>
  <si>
    <t>【１．申込書の送り先・問い合わせ先】</t>
    <rPh sb="3" eb="6">
      <t>モウシコミショ</t>
    </rPh>
    <rPh sb="7" eb="8">
      <t>オク</t>
    </rPh>
    <rPh sb="9" eb="10">
      <t>サキ</t>
    </rPh>
    <rPh sb="11" eb="12">
      <t>ト</t>
    </rPh>
    <rPh sb="13" eb="14">
      <t>ア</t>
    </rPh>
    <rPh sb="16" eb="17">
      <t>サキ</t>
    </rPh>
    <phoneticPr fontId="2"/>
  </si>
  <si>
    <t>　メールアドレス：　kentei@avada.or.jp</t>
    <phoneticPr fontId="2"/>
  </si>
  <si>
    <t>　※メールにエクセルファイルを添付できない場合は、シートタブ名「確認用申込書」のシートを印刷
　　 して、FAX（052-325-5788）でお送りください。</t>
    <rPh sb="15" eb="17">
      <t>テンプ</t>
    </rPh>
    <rPh sb="21" eb="23">
      <t>バアイ</t>
    </rPh>
    <rPh sb="30" eb="31">
      <t>メイ</t>
    </rPh>
    <rPh sb="32" eb="35">
      <t>カクニンヨウ</t>
    </rPh>
    <rPh sb="35" eb="38">
      <t>モウシコミショ</t>
    </rPh>
    <rPh sb="44" eb="46">
      <t>インサツ</t>
    </rPh>
    <rPh sb="72" eb="73">
      <t>オク</t>
    </rPh>
    <phoneticPr fontId="2"/>
  </si>
  <si>
    <t>　技能検定課（定期試験G）
　　メールアドレス： kentei@avada.or.jp
　　TEL：052-524-2034</t>
    <rPh sb="1" eb="3">
      <t>ギノウ</t>
    </rPh>
    <rPh sb="3" eb="6">
      <t>ケンテイカ</t>
    </rPh>
    <rPh sb="7" eb="11">
      <t>テイキシケン</t>
    </rPh>
    <phoneticPr fontId="2"/>
  </si>
  <si>
    <t>【２．申込の前に】</t>
    <rPh sb="3" eb="5">
      <t>モウシコミ</t>
    </rPh>
    <rPh sb="6" eb="7">
      <t>マエ</t>
    </rPh>
    <phoneticPr fontId="2"/>
  </si>
  <si>
    <t>　在庫が無くお渡しできない場合があります。</t>
    <rPh sb="1" eb="3">
      <t>ザイコ</t>
    </rPh>
    <rPh sb="4" eb="5">
      <t>ナ</t>
    </rPh>
    <rPh sb="7" eb="8">
      <t>ワタ</t>
    </rPh>
    <rPh sb="13" eb="15">
      <t>バアイ</t>
    </rPh>
    <phoneticPr fontId="2"/>
  </si>
  <si>
    <r>
      <t>★図書の受取方法が来所渡しの場合は、</t>
    </r>
    <r>
      <rPr>
        <b/>
        <u/>
        <sz val="10"/>
        <color rgb="FF000000"/>
        <rFont val="ＭＳ Ｐゴシック"/>
        <family val="3"/>
        <charset val="128"/>
      </rPr>
      <t>必ず事前に在庫の確認</t>
    </r>
    <r>
      <rPr>
        <sz val="10"/>
        <color rgb="FF000000"/>
        <rFont val="ＭＳ Ｐゴシック"/>
        <family val="3"/>
        <charset val="128"/>
      </rPr>
      <t>をしてください。</t>
    </r>
    <rPh sb="1" eb="3">
      <t>トショ</t>
    </rPh>
    <rPh sb="4" eb="6">
      <t>ウケトリ</t>
    </rPh>
    <rPh sb="6" eb="8">
      <t>ホウホウ</t>
    </rPh>
    <rPh sb="9" eb="11">
      <t>ライショ</t>
    </rPh>
    <rPh sb="11" eb="12">
      <t>ワタ</t>
    </rPh>
    <rPh sb="14" eb="16">
      <t>バアイ</t>
    </rPh>
    <rPh sb="18" eb="19">
      <t>カナラ</t>
    </rPh>
    <rPh sb="20" eb="22">
      <t>ジゼン</t>
    </rPh>
    <rPh sb="23" eb="25">
      <t>ザイコ</t>
    </rPh>
    <rPh sb="26" eb="28">
      <t>カクニン</t>
    </rPh>
    <phoneticPr fontId="2"/>
  </si>
  <si>
    <r>
      <t>★同一の図書を４冊以上購入希望の場合、在庫都合で</t>
    </r>
    <r>
      <rPr>
        <b/>
        <u/>
        <sz val="10"/>
        <color rgb="FF000000"/>
        <rFont val="ＭＳ Ｐゴシック"/>
        <family val="3"/>
        <charset val="128"/>
      </rPr>
      <t>取り寄せ</t>
    </r>
    <r>
      <rPr>
        <sz val="10"/>
        <color rgb="FF000000"/>
        <rFont val="ＭＳ Ｐゴシック"/>
        <family val="3"/>
        <charset val="128"/>
      </rPr>
      <t>となる場合があります。</t>
    </r>
    <rPh sb="1" eb="3">
      <t>ドウイツ</t>
    </rPh>
    <rPh sb="4" eb="6">
      <t>トショ</t>
    </rPh>
    <rPh sb="8" eb="9">
      <t>サツ</t>
    </rPh>
    <rPh sb="9" eb="11">
      <t>イジョウ</t>
    </rPh>
    <rPh sb="11" eb="15">
      <t>コウニュウキボウ</t>
    </rPh>
    <rPh sb="16" eb="18">
      <t>バアイ</t>
    </rPh>
    <rPh sb="19" eb="21">
      <t>ザイコ</t>
    </rPh>
    <rPh sb="21" eb="23">
      <t>ツゴウ</t>
    </rPh>
    <rPh sb="24" eb="25">
      <t>ト</t>
    </rPh>
    <rPh sb="26" eb="27">
      <t>ヨ</t>
    </rPh>
    <rPh sb="31" eb="33">
      <t>バアイ</t>
    </rPh>
    <phoneticPr fontId="2"/>
  </si>
  <si>
    <t>【３．取り寄せについて】</t>
    <rPh sb="3" eb="4">
      <t>ト</t>
    </rPh>
    <rPh sb="5" eb="6">
      <t>ヨ</t>
    </rPh>
    <phoneticPr fontId="2"/>
  </si>
  <si>
    <t>★送付渡し希望の方は、電話（口頭）での申込みはできません。必ず申込書を送付してください。</t>
    <rPh sb="1" eb="3">
      <t>ソウフ</t>
    </rPh>
    <rPh sb="3" eb="4">
      <t>ワタ</t>
    </rPh>
    <rPh sb="5" eb="7">
      <t>キボウ</t>
    </rPh>
    <rPh sb="8" eb="9">
      <t>カタ</t>
    </rPh>
    <rPh sb="11" eb="13">
      <t>デンワ</t>
    </rPh>
    <rPh sb="14" eb="16">
      <t>コウトウ</t>
    </rPh>
    <rPh sb="19" eb="21">
      <t>モウシコ</t>
    </rPh>
    <rPh sb="29" eb="30">
      <t>カナラ</t>
    </rPh>
    <rPh sb="31" eb="34">
      <t>モウシコミショ</t>
    </rPh>
    <rPh sb="35" eb="37">
      <t>ソウフ</t>
    </rPh>
    <phoneticPr fontId="2"/>
  </si>
  <si>
    <r>
      <t>★在庫が無く、取り寄せとなった場合、申込みから納品までに</t>
    </r>
    <r>
      <rPr>
        <b/>
        <u/>
        <sz val="10"/>
        <color rgb="FF000000"/>
        <rFont val="ＭＳ Ｐゴシック"/>
        <family val="3"/>
        <charset val="128"/>
      </rPr>
      <t>２週間</t>
    </r>
    <r>
      <rPr>
        <sz val="10"/>
        <color rgb="FF000000"/>
        <rFont val="ＭＳ Ｐゴシック"/>
        <family val="3"/>
        <charset val="128"/>
      </rPr>
      <t>ほど要します。</t>
    </r>
    <rPh sb="1" eb="3">
      <t>ザイコ</t>
    </rPh>
    <rPh sb="4" eb="5">
      <t>ナ</t>
    </rPh>
    <rPh sb="7" eb="8">
      <t>ト</t>
    </rPh>
    <rPh sb="9" eb="10">
      <t>ヨ</t>
    </rPh>
    <rPh sb="15" eb="17">
      <t>バアイ</t>
    </rPh>
    <rPh sb="18" eb="20">
      <t>モウシコ</t>
    </rPh>
    <rPh sb="23" eb="25">
      <t>ノウヒン</t>
    </rPh>
    <rPh sb="29" eb="31">
      <t>シュウカン</t>
    </rPh>
    <rPh sb="33" eb="34">
      <t>ヨウ</t>
    </rPh>
    <phoneticPr fontId="2"/>
  </si>
  <si>
    <t>【５．参考図書一覧について】</t>
    <rPh sb="3" eb="7">
      <t>サンコウトショ</t>
    </rPh>
    <rPh sb="7" eb="9">
      <t>イチラン</t>
    </rPh>
    <phoneticPr fontId="2"/>
  </si>
  <si>
    <t>申込者区分</t>
    <rPh sb="0" eb="2">
      <t>モウシコミ</t>
    </rPh>
    <rPh sb="2" eb="3">
      <t>シャ</t>
    </rPh>
    <rPh sb="3" eb="5">
      <t>クブン</t>
    </rPh>
    <phoneticPr fontId="2"/>
  </si>
  <si>
    <r>
      <t xml:space="preserve">原則
</t>
    </r>
    <r>
      <rPr>
        <sz val="10"/>
        <color rgb="FFFF0000"/>
        <rFont val="ＭＳ Ｐゴシック"/>
        <family val="3"/>
        <charset val="128"/>
      </rPr>
      <t>事前振込</t>
    </r>
    <rPh sb="0" eb="2">
      <t>ゲンソク</t>
    </rPh>
    <rPh sb="3" eb="7">
      <t>ジゼンフリコミ</t>
    </rPh>
    <phoneticPr fontId="2"/>
  </si>
  <si>
    <r>
      <rPr>
        <sz val="10"/>
        <color rgb="FFFF0000"/>
        <rFont val="ＭＳ Ｐゴシック"/>
        <family val="3"/>
        <charset val="128"/>
      </rPr>
      <t>事後振込</t>
    </r>
    <r>
      <rPr>
        <sz val="10"/>
        <color rgb="FF000000"/>
        <rFont val="ＭＳ Ｐゴシック"/>
        <family val="3"/>
        <charset val="128"/>
      </rPr>
      <t xml:space="preserve">
</t>
    </r>
    <r>
      <rPr>
        <sz val="9"/>
        <color rgb="FF000000"/>
        <rFont val="ＭＳ Ｐゴシック"/>
        <family val="3"/>
        <charset val="128"/>
      </rPr>
      <t>※請求書を同封します。
　到着後３週間以内に
お振込みください。</t>
    </r>
    <rPh sb="0" eb="2">
      <t>ジゴ</t>
    </rPh>
    <rPh sb="2" eb="4">
      <t>フリコミ</t>
    </rPh>
    <phoneticPr fontId="2"/>
  </si>
  <si>
    <t>【４．代金の支払方法について】</t>
    <rPh sb="3" eb="5">
      <t>ダイキン</t>
    </rPh>
    <rPh sb="6" eb="8">
      <t>シハラ</t>
    </rPh>
    <rPh sb="8" eb="10">
      <t>ホウホウ</t>
    </rPh>
    <phoneticPr fontId="2"/>
  </si>
  <si>
    <t>　参考図書の送料はいただきません。</t>
    <rPh sb="1" eb="5">
      <t>サンコウトショ</t>
    </rPh>
    <rPh sb="6" eb="8">
      <t>ソウリョウ</t>
    </rPh>
    <phoneticPr fontId="2"/>
  </si>
  <si>
    <r>
      <rPr>
        <b/>
        <sz val="10"/>
        <color rgb="FFFF0000"/>
        <rFont val="ＭＳ Ｐゴシック"/>
        <family val="3"/>
        <charset val="128"/>
      </rPr>
      <t>※</t>
    </r>
    <r>
      <rPr>
        <sz val="10"/>
        <rFont val="ＭＳ Ｐゴシック"/>
        <family val="3"/>
        <charset val="128"/>
      </rPr>
      <t>過去問題の</t>
    </r>
    <r>
      <rPr>
        <sz val="10"/>
        <color rgb="FF000000"/>
        <rFont val="ＭＳ Ｐゴシック"/>
        <family val="3"/>
        <charset val="128"/>
      </rPr>
      <t>コピーサービスを同時申込された場合の送料は、コピーサービスの送料を適用し、</t>
    </r>
    <rPh sb="1" eb="5">
      <t>カコモンダイ</t>
    </rPh>
    <rPh sb="14" eb="16">
      <t>ドウジ</t>
    </rPh>
    <rPh sb="16" eb="18">
      <t>モウシコミ</t>
    </rPh>
    <rPh sb="21" eb="23">
      <t>バアイ</t>
    </rPh>
    <rPh sb="24" eb="26">
      <t>ソウリョウ</t>
    </rPh>
    <rPh sb="36" eb="38">
      <t>ソウリョウ</t>
    </rPh>
    <rPh sb="39" eb="41">
      <t>テキヨウ</t>
    </rPh>
    <phoneticPr fontId="2"/>
  </si>
  <si>
    <t>代金の支払方法</t>
    <rPh sb="0" eb="2">
      <t>ダイキン</t>
    </rPh>
    <rPh sb="3" eb="5">
      <t>シハライ</t>
    </rPh>
    <rPh sb="5" eb="7">
      <t>ホウホウ</t>
    </rPh>
    <phoneticPr fontId="2"/>
  </si>
  <si>
    <t>【６．申込書の入力方法】</t>
    <rPh sb="3" eb="6">
      <t>モウシコミショ</t>
    </rPh>
    <rPh sb="7" eb="9">
      <t>ニュウリョク</t>
    </rPh>
    <rPh sb="9" eb="11">
      <t>ホウホウ</t>
    </rPh>
    <phoneticPr fontId="2"/>
  </si>
  <si>
    <t>このエクセルファイルを自身のパソコンに保存してから入力してください。
入力したエクセルファイルをメールにて当方へお送りいただくことになります。</t>
    <rPh sb="11" eb="13">
      <t>ジシン</t>
    </rPh>
    <rPh sb="19" eb="21">
      <t>ホゾン</t>
    </rPh>
    <rPh sb="25" eb="27">
      <t>ニュウリョク</t>
    </rPh>
    <rPh sb="35" eb="37">
      <t>ニュウリョク</t>
    </rPh>
    <rPh sb="53" eb="55">
      <t>トウホウ</t>
    </rPh>
    <rPh sb="57" eb="58">
      <t>オク</t>
    </rPh>
    <phoneticPr fontId="2"/>
  </si>
  <si>
    <t>申込書の記載に誤りが無ければ、入力済みのエクセルファイルをメールに添付してお送りください。</t>
    <rPh sb="0" eb="3">
      <t>モウシコミショ</t>
    </rPh>
    <rPh sb="4" eb="6">
      <t>キサイ</t>
    </rPh>
    <rPh sb="7" eb="8">
      <t>アヤマ</t>
    </rPh>
    <rPh sb="10" eb="11">
      <t>ナ</t>
    </rPh>
    <rPh sb="15" eb="18">
      <t>ニュウリョクズ</t>
    </rPh>
    <rPh sb="33" eb="35">
      <t>テンプ</t>
    </rPh>
    <rPh sb="38" eb="39">
      <t>オク</t>
    </rPh>
    <phoneticPr fontId="2"/>
  </si>
  <si>
    <t>赤枠内（申込者情報・受取方法・数量）を入力します。</t>
    <rPh sb="0" eb="1">
      <t>アカ</t>
    </rPh>
    <rPh sb="1" eb="2">
      <t>ワク</t>
    </rPh>
    <rPh sb="2" eb="3">
      <t>ナイ</t>
    </rPh>
    <rPh sb="4" eb="6">
      <t>モウシコミ</t>
    </rPh>
    <rPh sb="6" eb="7">
      <t>シャ</t>
    </rPh>
    <rPh sb="7" eb="9">
      <t>ジョウホウ</t>
    </rPh>
    <rPh sb="10" eb="14">
      <t>ウケトリホウホウ</t>
    </rPh>
    <rPh sb="15" eb="17">
      <t>スウリョウ</t>
    </rPh>
    <rPh sb="19" eb="21">
      <t>ニュウリョク</t>
    </rPh>
    <phoneticPr fontId="2"/>
  </si>
  <si>
    <t>申込者情報（送付先）</t>
    <rPh sb="0" eb="2">
      <t>モウシコミ</t>
    </rPh>
    <rPh sb="2" eb="3">
      <t>シャ</t>
    </rPh>
    <rPh sb="3" eb="5">
      <t>ジョウホウ</t>
    </rPh>
    <rPh sb="6" eb="9">
      <t>ソウフサキ</t>
    </rPh>
    <phoneticPr fontId="2"/>
  </si>
  <si>
    <t>（お渡し可能時間：平日9時～11時30分、13時～17時）</t>
    <rPh sb="2" eb="3">
      <t>ワタ</t>
    </rPh>
    <rPh sb="4" eb="6">
      <t>カノウ</t>
    </rPh>
    <rPh sb="6" eb="8">
      <t>ジカン</t>
    </rPh>
    <rPh sb="9" eb="11">
      <t>ヘイジツ</t>
    </rPh>
    <rPh sb="12" eb="13">
      <t>ジ</t>
    </rPh>
    <rPh sb="16" eb="17">
      <t>ジ</t>
    </rPh>
    <rPh sb="19" eb="20">
      <t>フン</t>
    </rPh>
    <rPh sb="23" eb="24">
      <t>ジ</t>
    </rPh>
    <rPh sb="27" eb="28">
      <t>ジ</t>
    </rPh>
    <phoneticPr fontId="2"/>
  </si>
  <si>
    <t>銀行振込名義（送付渡しかつ振込を希望される場合）</t>
    <rPh sb="0" eb="2">
      <t>ギンコウ</t>
    </rPh>
    <rPh sb="2" eb="4">
      <t>フリコミ</t>
    </rPh>
    <rPh sb="4" eb="6">
      <t>メイギ</t>
    </rPh>
    <rPh sb="7" eb="9">
      <t>ソウフ</t>
    </rPh>
    <rPh sb="9" eb="10">
      <t>ワタ</t>
    </rPh>
    <rPh sb="13" eb="15">
      <t>フリコミ</t>
    </rPh>
    <rPh sb="16" eb="18">
      <t>キボウ</t>
    </rPh>
    <rPh sb="21" eb="23">
      <t>バアイ</t>
    </rPh>
    <phoneticPr fontId="2"/>
  </si>
  <si>
    <r>
      <t xml:space="preserve">原則
</t>
    </r>
    <r>
      <rPr>
        <sz val="10"/>
        <color rgb="FFFF0000"/>
        <rFont val="ＭＳ Ｐゴシック"/>
        <family val="3"/>
        <charset val="128"/>
      </rPr>
      <t>窓口現金払い</t>
    </r>
    <rPh sb="0" eb="2">
      <t>ゲンソク</t>
    </rPh>
    <rPh sb="3" eb="5">
      <t>マドグチ</t>
    </rPh>
    <rPh sb="5" eb="8">
      <t>ゲンキンバラ</t>
    </rPh>
    <phoneticPr fontId="2"/>
  </si>
  <si>
    <t>参考図書のタイトル一覧や収録された職種（作業）につきましては、このエクセルの別シート【入力用</t>
    <rPh sb="0" eb="4">
      <t>サンコウトショ</t>
    </rPh>
    <rPh sb="9" eb="11">
      <t>イチラン</t>
    </rPh>
    <rPh sb="12" eb="14">
      <t>シュウロク</t>
    </rPh>
    <rPh sb="17" eb="19">
      <t>ショクシュ</t>
    </rPh>
    <rPh sb="20" eb="22">
      <t>サギョウ</t>
    </rPh>
    <rPh sb="38" eb="39">
      <t>ベツ</t>
    </rPh>
    <rPh sb="43" eb="46">
      <t>ニュウリョクヨウ</t>
    </rPh>
    <phoneticPr fontId="2"/>
  </si>
  <si>
    <t>申込書】よりご覧いただくことができます。</t>
    <rPh sb="0" eb="3">
      <t>モウシコミショ</t>
    </rPh>
    <rPh sb="7" eb="8">
      <t>ラン</t>
    </rPh>
    <phoneticPr fontId="2"/>
  </si>
  <si>
    <t>H22・23</t>
    <phoneticPr fontId="2"/>
  </si>
  <si>
    <t>H25･26・27</t>
    <phoneticPr fontId="2"/>
  </si>
  <si>
    <t>1･2</t>
  </si>
  <si>
    <t>R3･4･5</t>
  </si>
  <si>
    <t>塗装</t>
    <rPh sb="0" eb="2">
      <t>トソウ</t>
    </rPh>
    <phoneticPr fontId="2"/>
  </si>
  <si>
    <t>機械検査</t>
    <rPh sb="0" eb="4">
      <t>キカイケンサ</t>
    </rPh>
    <phoneticPr fontId="2"/>
  </si>
  <si>
    <t>機械加工　　　　　　　　　（普通旋盤・数値制御旋盤・フライス盤・数値制御フライス盤・平面研削盤・円筒研削盤・心無し研削盤・ﾏｼﾆﾝｸﾞｾﾝﾀ）</t>
    <rPh sb="0" eb="4">
      <t>キカイカコウ</t>
    </rPh>
    <phoneticPr fontId="2"/>
  </si>
  <si>
    <t>電気機器組立て　　　　　　（配電盤・制御組立て）</t>
    <rPh sb="0" eb="2">
      <t>デンキ</t>
    </rPh>
    <rPh sb="2" eb="3">
      <t>キ</t>
    </rPh>
    <rPh sb="4" eb="5">
      <t>タ</t>
    </rPh>
    <rPh sb="14" eb="17">
      <t>ハイデンバン</t>
    </rPh>
    <rPh sb="18" eb="20">
      <t>セイギョ</t>
    </rPh>
    <rPh sb="20" eb="22">
      <t>クミタ</t>
    </rPh>
    <phoneticPr fontId="2"/>
  </si>
  <si>
    <t>R4.R5</t>
    <phoneticPr fontId="2"/>
  </si>
  <si>
    <t>防水施工</t>
    <rPh sb="0" eb="4">
      <t>ボウスイセコウ</t>
    </rPh>
    <phoneticPr fontId="2"/>
  </si>
  <si>
    <t>シーケンス制御</t>
    <rPh sb="5" eb="7">
      <t>セイギョ</t>
    </rPh>
    <phoneticPr fontId="2"/>
  </si>
  <si>
    <t>半導体製品製造</t>
  </si>
  <si>
    <t>配管</t>
    <rPh sb="0" eb="2">
      <t>ハイカン</t>
    </rPh>
    <phoneticPr fontId="2"/>
  </si>
  <si>
    <t>H18･19</t>
    <phoneticPr fontId="2"/>
  </si>
  <si>
    <t>列1</t>
    <rPh sb="0" eb="1">
      <t>トアヒツヨウ</t>
    </rPh>
    <phoneticPr fontId="2"/>
  </si>
  <si>
    <t>問い合わせが必要</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</si>
</sst>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8" x14ac:knownFonts="1">
    <font>
      <sz val="10"/>
      <color rgb="FF000000"/>
      <name val="Times New Roman"/>
      <charset val="204"/>
    </font>
    <font>
      <sz val="10"/>
      <color rgb="FF000000"/>
      <name val="ＭＳ ゴシック"/>
      <family val="3"/>
      <charset val="128"/>
    </font>
    <font>
      <sz val="6"/>
      <name val="ＭＳ Ｐゴシック"/>
      <family val="3"/>
      <charset val="128"/>
    </font>
    <font>
      <sz val="10"/>
      <color rgb="FF000000"/>
      <name val="ＭＳ Ｐゴシック"/>
      <family val="3"/>
      <charset val="128"/>
    </font>
    <font>
      <b/>
      <sz val="10"/>
      <color theme="1"/>
      <name val="ＭＳ ゴシック"/>
      <family val="3"/>
      <charset val="128"/>
    </font>
    <font>
      <sz val="9"/>
      <color rgb="FF000000"/>
      <name val="ＭＳ ゴシック"/>
      <family val="3"/>
      <charset val="128"/>
    </font>
    <font>
      <b/>
      <sz val="10"/>
      <color rgb="FF000000"/>
      <name val="ＭＳ ゴシック"/>
      <family val="3"/>
      <charset val="128"/>
    </font>
    <font>
      <u/>
      <sz val="10"/>
      <color rgb="FF000000"/>
      <name val="ＭＳ ゴシック"/>
      <family val="3"/>
      <charset val="128"/>
    </font>
    <font>
      <sz val="8"/>
      <color rgb="FF000000"/>
      <name val="ＭＳ ゴシック"/>
      <family val="3"/>
      <charset val="128"/>
    </font>
    <font>
      <b/>
      <sz val="10"/>
      <color rgb="FF000000"/>
      <name val="ＭＳ Ｐゴシック"/>
      <family val="3"/>
      <charset val="128"/>
    </font>
    <font>
      <b/>
      <sz val="14"/>
      <color rgb="FF000000"/>
      <name val="ＭＳ Ｐゴシック"/>
      <family val="3"/>
      <charset val="128"/>
    </font>
    <font>
      <b/>
      <sz val="16"/>
      <color rgb="FF000000"/>
      <name val="ＭＳ Ｐゴシック"/>
      <family val="3"/>
      <charset val="128"/>
    </font>
    <font>
      <sz val="9"/>
      <color rgb="FF000000"/>
      <name val="ＭＳ Ｐゴシック"/>
      <family val="3"/>
      <charset val="128"/>
    </font>
    <font>
      <b/>
      <u/>
      <sz val="10"/>
      <color rgb="FF000000"/>
      <name val="ＭＳ Ｐゴシック"/>
      <family val="3"/>
      <charset val="128"/>
    </font>
    <font>
      <b/>
      <sz val="10"/>
      <color rgb="FFFF0000"/>
      <name val="ＭＳ Ｐゴシック"/>
      <family val="3"/>
      <charset val="128"/>
    </font>
    <font>
      <b/>
      <sz val="10"/>
      <color rgb="FF000000"/>
      <name val="Times New Roman"/>
      <family val="3"/>
      <charset val="128"/>
    </font>
    <font>
      <b/>
      <sz val="10"/>
      <color rgb="FF000000"/>
      <name val="Segoe UI Symbol"/>
      <family val="3"/>
    </font>
    <font>
      <b/>
      <sz val="10"/>
      <color theme="1"/>
      <name val="ＭＳ Ｐゴシック"/>
      <family val="3"/>
      <charset val="128"/>
    </font>
    <font>
      <b/>
      <sz val="14"/>
      <color rgb="FF000000"/>
      <name val="ＭＳ ゴシック"/>
      <family val="3"/>
      <charset val="128"/>
    </font>
    <font>
      <sz val="10"/>
      <color rgb="FF000000"/>
      <name val="Times New Roman"/>
      <family val="1"/>
    </font>
    <font>
      <sz val="9"/>
      <color rgb="FF000000"/>
      <name val="Meiryo UI"/>
      <family val="3"/>
      <charset val="128"/>
    </font>
    <font>
      <sz val="10"/>
      <color rgb="FF000000"/>
      <name val="Times New Roman"/>
      <family val="1"/>
    </font>
    <font>
      <b/>
      <sz val="12"/>
      <color rgb="FF333333"/>
      <name val="Arial"/>
      <family val="2"/>
    </font>
    <font>
      <sz val="10"/>
      <color rgb="FF000000"/>
      <name val="Times New Roman"/>
      <family val="1"/>
    </font>
    <font>
      <sz val="10"/>
      <color rgb="FFFF0000"/>
      <name val="ＭＳ Ｐゴシック"/>
      <family val="3"/>
      <charset val="128"/>
    </font>
    <font>
      <sz val="10"/>
      <name val="ＭＳ Ｐゴシック"/>
      <family val="3"/>
      <charset val="128"/>
    </font>
    <font>
      <sz val="10"/>
      <name val="ＭＳ ゴシック"/>
      <family val="3"/>
      <charset val="128"/>
    </font>
    <font>
      <b/>
      <sz val="10"/>
      <color rgb="FFFF0000"/>
      <name val="Times New Roman"/>
      <family val="1"/>
    </font>
  </fonts>
  <fills count="7">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79998168889431442"/>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ck">
        <color rgb="FFFF0000"/>
      </left>
      <right style="thick">
        <color rgb="FFFF0000"/>
      </right>
      <top style="thick">
        <color rgb="FFFF0000"/>
      </top>
      <bottom style="thin">
        <color indexed="64"/>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style="thin">
        <color indexed="64"/>
      </top>
      <bottom/>
      <diagonal/>
    </border>
    <border>
      <left style="thick">
        <color rgb="FFFF0000"/>
      </left>
      <right style="thick">
        <color rgb="FFFF0000"/>
      </right>
      <top style="thin">
        <color indexed="64"/>
      </top>
      <bottom style="thick">
        <color rgb="FFFF0000"/>
      </bottom>
      <diagonal/>
    </border>
    <border>
      <left/>
      <right style="medium">
        <color indexed="64"/>
      </right>
      <top style="thin">
        <color indexed="64"/>
      </top>
      <bottom style="thin">
        <color indexed="64"/>
      </bottom>
      <diagonal/>
    </border>
    <border>
      <left style="thick">
        <color rgb="FFFF0000"/>
      </left>
      <right style="medium">
        <color indexed="64"/>
      </right>
      <top style="thick">
        <color rgb="FFFF0000"/>
      </top>
      <bottom style="thin">
        <color indexed="64"/>
      </bottom>
      <diagonal/>
    </border>
    <border>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style="thin">
        <color indexed="64"/>
      </right>
      <top style="thick">
        <color rgb="FFFF0000"/>
      </top>
      <bottom/>
      <diagonal/>
    </border>
    <border>
      <left style="thin">
        <color indexed="64"/>
      </left>
      <right style="thick">
        <color rgb="FFFF0000"/>
      </right>
      <top style="thick">
        <color rgb="FFFF0000"/>
      </top>
      <bottom/>
      <diagonal/>
    </border>
    <border>
      <left style="thick">
        <color rgb="FFFF0000"/>
      </left>
      <right style="medium">
        <color indexed="64"/>
      </right>
      <top style="thin">
        <color indexed="64"/>
      </top>
      <bottom style="thin">
        <color indexed="64"/>
      </bottom>
      <diagonal/>
    </border>
    <border>
      <left/>
      <right style="thick">
        <color rgb="FFFF0000"/>
      </right>
      <top style="thin">
        <color indexed="64"/>
      </top>
      <bottom style="thin">
        <color indexed="64"/>
      </bottom>
      <diagonal/>
    </border>
    <border>
      <left style="thin">
        <color indexed="64"/>
      </left>
      <right style="thick">
        <color rgb="FFFF0000"/>
      </right>
      <top/>
      <bottom style="thin">
        <color indexed="64"/>
      </bottom>
      <diagonal/>
    </border>
    <border>
      <left style="thin">
        <color indexed="64"/>
      </left>
      <right style="thick">
        <color rgb="FFFF0000"/>
      </right>
      <top style="thin">
        <color indexed="64"/>
      </top>
      <bottom style="thin">
        <color indexed="64"/>
      </bottom>
      <diagonal/>
    </border>
    <border>
      <left/>
      <right style="thick">
        <color rgb="FFFF0000"/>
      </right>
      <top style="thin">
        <color indexed="64"/>
      </top>
      <bottom/>
      <diagonal/>
    </border>
    <border>
      <left style="thick">
        <color rgb="FFFF0000"/>
      </left>
      <right style="medium">
        <color indexed="64"/>
      </right>
      <top style="thin">
        <color indexed="64"/>
      </top>
      <bottom style="medium">
        <color indexed="64"/>
      </bottom>
      <diagonal/>
    </border>
    <border>
      <left/>
      <right style="thick">
        <color rgb="FFFF0000"/>
      </right>
      <top/>
      <bottom style="medium">
        <color indexed="64"/>
      </bottom>
      <diagonal/>
    </border>
    <border>
      <left style="thick">
        <color rgb="FFFF0000"/>
      </left>
      <right/>
      <top/>
      <bottom/>
      <diagonal/>
    </border>
    <border>
      <left style="thin">
        <color indexed="64"/>
      </left>
      <right style="thick">
        <color rgb="FFFF0000"/>
      </right>
      <top style="medium">
        <color indexed="64"/>
      </top>
      <bottom style="thin">
        <color indexed="64"/>
      </bottom>
      <diagonal/>
    </border>
    <border>
      <left style="thick">
        <color rgb="FFFF0000"/>
      </left>
      <right/>
      <top/>
      <bottom style="thick">
        <color rgb="FFFF0000"/>
      </bottom>
      <diagonal/>
    </border>
    <border>
      <left style="medium">
        <color indexed="64"/>
      </left>
      <right style="thin">
        <color indexed="64"/>
      </right>
      <top/>
      <bottom style="thick">
        <color rgb="FFFF0000"/>
      </bottom>
      <diagonal/>
    </border>
    <border>
      <left style="thin">
        <color indexed="64"/>
      </left>
      <right style="thin">
        <color indexed="64"/>
      </right>
      <top/>
      <bottom style="thick">
        <color rgb="FFFF0000"/>
      </bottom>
      <diagonal/>
    </border>
    <border>
      <left style="thin">
        <color indexed="64"/>
      </left>
      <right style="medium">
        <color indexed="64"/>
      </right>
      <top/>
      <bottom style="thick">
        <color rgb="FFFF0000"/>
      </bottom>
      <diagonal/>
    </border>
    <border>
      <left style="medium">
        <color indexed="64"/>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indexed="64"/>
      </left>
      <right style="thick">
        <color indexed="64"/>
      </right>
      <top style="thin">
        <color indexed="64"/>
      </top>
      <bottom style="thin">
        <color indexed="64"/>
      </bottom>
      <diagonal/>
    </border>
    <border>
      <left/>
      <right style="thin">
        <color indexed="64"/>
      </right>
      <top/>
      <bottom/>
      <diagonal/>
    </border>
    <border>
      <left style="thick">
        <color rgb="FFFF0000"/>
      </left>
      <right style="thick">
        <color rgb="FFFF0000"/>
      </right>
      <top/>
      <bottom style="thin">
        <color indexed="64"/>
      </bottom>
      <diagonal/>
    </border>
    <border>
      <left style="thick">
        <color rgb="FFFF0000"/>
      </left>
      <right style="thick">
        <color rgb="FFFF0000"/>
      </right>
      <top style="thin">
        <color indexed="64"/>
      </top>
      <bottom style="medium">
        <color auto="1"/>
      </bottom>
      <diagonal/>
    </border>
    <border>
      <left style="thin">
        <color indexed="64"/>
      </left>
      <right style="thick">
        <color indexed="64"/>
      </right>
      <top style="thin">
        <color indexed="64"/>
      </top>
      <bottom style="medium">
        <color auto="1"/>
      </bottom>
      <diagonal/>
    </border>
    <border>
      <left style="double">
        <color indexed="64"/>
      </left>
      <right style="thin">
        <color indexed="64"/>
      </right>
      <top style="thin">
        <color indexed="64"/>
      </top>
      <bottom style="medium">
        <color auto="1"/>
      </bottom>
      <diagonal/>
    </border>
  </borders>
  <cellStyleXfs count="5">
    <xf numFmtId="0" fontId="0" fillId="0" borderId="0"/>
    <xf numFmtId="38" fontId="21" fillId="0" borderId="0" applyFont="0" applyFill="0" applyBorder="0" applyAlignment="0" applyProtection="0">
      <alignment vertical="center"/>
    </xf>
    <xf numFmtId="0" fontId="19" fillId="0" borderId="0"/>
    <xf numFmtId="38" fontId="19" fillId="0" borderId="0" applyFont="0" applyFill="0" applyBorder="0" applyAlignment="0" applyProtection="0">
      <alignment vertical="center"/>
    </xf>
    <xf numFmtId="9" fontId="23" fillId="0" borderId="0" applyFont="0" applyFill="0" applyBorder="0" applyAlignment="0" applyProtection="0">
      <alignment vertical="center"/>
    </xf>
  </cellStyleXfs>
  <cellXfs count="270">
    <xf numFmtId="0" fontId="0" fillId="0" borderId="0" xfId="0" applyAlignment="1">
      <alignment horizontal="left" vertical="top"/>
    </xf>
    <xf numFmtId="0" fontId="3" fillId="0" borderId="0" xfId="0" applyFont="1" applyAlignment="1">
      <alignment horizontal="left" vertical="top"/>
    </xf>
    <xf numFmtId="0" fontId="1" fillId="2" borderId="52" xfId="0" applyFont="1" applyFill="1" applyBorder="1" applyAlignment="1" applyProtection="1">
      <alignment horizontal="center" vertical="center"/>
      <protection locked="0"/>
    </xf>
    <xf numFmtId="0" fontId="1" fillId="2" borderId="53" xfId="0" applyFont="1" applyFill="1" applyBorder="1" applyAlignment="1" applyProtection="1">
      <alignment horizontal="center" vertical="center"/>
      <protection locked="0"/>
    </xf>
    <xf numFmtId="0" fontId="1" fillId="2" borderId="54" xfId="0" applyFont="1" applyFill="1" applyBorder="1" applyAlignment="1" applyProtection="1">
      <alignment horizontal="center" vertical="center"/>
      <protection locked="0"/>
    </xf>
    <xf numFmtId="0" fontId="0" fillId="0" borderId="1" xfId="0" applyBorder="1" applyAlignment="1">
      <alignment horizontal="left" vertical="top"/>
    </xf>
    <xf numFmtId="0" fontId="3" fillId="3" borderId="1" xfId="0" applyFont="1" applyFill="1" applyBorder="1" applyAlignment="1">
      <alignment horizontal="left" vertical="top"/>
    </xf>
    <xf numFmtId="0" fontId="0" fillId="5" borderId="0" xfId="0" applyFill="1" applyAlignment="1">
      <alignment horizontal="left" vertical="top"/>
    </xf>
    <xf numFmtId="0" fontId="0" fillId="5" borderId="1" xfId="0" applyFill="1" applyBorder="1" applyAlignment="1">
      <alignment horizontal="left" vertical="top"/>
    </xf>
    <xf numFmtId="0" fontId="3" fillId="5" borderId="1" xfId="0" applyFont="1" applyFill="1" applyBorder="1" applyAlignment="1">
      <alignment horizontal="center" vertical="top"/>
    </xf>
    <xf numFmtId="0" fontId="0" fillId="5" borderId="1" xfId="0" applyFill="1" applyBorder="1" applyAlignment="1">
      <alignment horizontal="center" vertical="top"/>
    </xf>
    <xf numFmtId="0" fontId="0" fillId="5" borderId="0" xfId="0" applyFill="1" applyAlignment="1">
      <alignment horizontal="center" vertical="top"/>
    </xf>
    <xf numFmtId="0" fontId="22" fillId="0" borderId="0" xfId="0" applyFont="1" applyAlignment="1">
      <alignment horizontal="left" vertical="top"/>
    </xf>
    <xf numFmtId="0" fontId="1" fillId="5" borderId="6" xfId="0" applyFont="1" applyFill="1" applyBorder="1" applyAlignment="1" applyProtection="1">
      <alignment vertical="center"/>
      <protection locked="0"/>
    </xf>
    <xf numFmtId="0" fontId="1" fillId="5" borderId="10" xfId="0" applyFont="1" applyFill="1" applyBorder="1" applyAlignment="1" applyProtection="1">
      <alignment vertical="center"/>
      <protection locked="0"/>
    </xf>
    <xf numFmtId="0" fontId="19" fillId="0" borderId="1" xfId="2" applyBorder="1" applyAlignment="1">
      <alignment horizontal="left" vertical="top"/>
    </xf>
    <xf numFmtId="0" fontId="3" fillId="6" borderId="1" xfId="2" applyFont="1" applyFill="1" applyBorder="1" applyAlignment="1">
      <alignment horizontal="left" vertical="top"/>
    </xf>
    <xf numFmtId="0" fontId="1" fillId="5" borderId="10" xfId="0" applyFont="1" applyFill="1" applyBorder="1" applyAlignment="1" applyProtection="1">
      <alignment horizontal="right" vertical="center"/>
      <protection locked="0"/>
    </xf>
    <xf numFmtId="176" fontId="1" fillId="5" borderId="7" xfId="0" applyNumberFormat="1" applyFont="1" applyFill="1" applyBorder="1" applyAlignment="1" applyProtection="1">
      <alignment vertical="center"/>
      <protection locked="0"/>
    </xf>
    <xf numFmtId="0" fontId="1" fillId="5" borderId="1" xfId="0" applyFont="1" applyFill="1" applyBorder="1" applyAlignment="1" applyProtection="1">
      <alignment vertical="center"/>
      <protection locked="0"/>
    </xf>
    <xf numFmtId="0" fontId="3" fillId="6" borderId="1" xfId="0" applyFont="1" applyFill="1" applyBorder="1" applyAlignment="1">
      <alignment horizontal="left" vertical="top"/>
    </xf>
    <xf numFmtId="0" fontId="1" fillId="5" borderId="62" xfId="0" applyFont="1" applyFill="1" applyBorder="1" applyAlignment="1" applyProtection="1">
      <alignment vertical="top"/>
      <protection locked="0"/>
    </xf>
    <xf numFmtId="0" fontId="9" fillId="0" borderId="0" xfId="0" applyFont="1" applyAlignment="1">
      <alignment horizontal="center" vertical="center"/>
    </xf>
    <xf numFmtId="0" fontId="3" fillId="0" borderId="0" xfId="0" applyFont="1" applyAlignment="1">
      <alignment horizontal="center" vertical="center"/>
    </xf>
    <xf numFmtId="0" fontId="11" fillId="0" borderId="0" xfId="0" applyFont="1" applyAlignment="1">
      <alignment horizontal="center" vertical="top"/>
    </xf>
    <xf numFmtId="0" fontId="11" fillId="0" borderId="0" xfId="0" applyFont="1" applyAlignment="1">
      <alignment vertical="top"/>
    </xf>
    <xf numFmtId="0" fontId="9" fillId="0" borderId="0" xfId="0" applyFont="1" applyAlignment="1">
      <alignment horizontal="left" vertical="top"/>
    </xf>
    <xf numFmtId="0" fontId="9" fillId="0" borderId="0" xfId="0" applyFont="1" applyAlignment="1">
      <alignment horizontal="left" vertical="center"/>
    </xf>
    <xf numFmtId="0" fontId="3" fillId="0" borderId="0" xfId="0" applyFont="1" applyAlignment="1">
      <alignment vertical="top"/>
    </xf>
    <xf numFmtId="0" fontId="3" fillId="0" borderId="0" xfId="0" applyFont="1" applyAlignment="1">
      <alignment horizontal="left" vertical="center"/>
    </xf>
    <xf numFmtId="0" fontId="9" fillId="0" borderId="0" xfId="0" applyFont="1" applyAlignment="1">
      <alignment vertical="center"/>
    </xf>
    <xf numFmtId="0" fontId="0" fillId="0" borderId="77" xfId="0" applyBorder="1" applyAlignment="1">
      <alignment horizontal="left" vertical="top"/>
    </xf>
    <xf numFmtId="0" fontId="0" fillId="0" borderId="78" xfId="0" applyBorder="1" applyAlignment="1">
      <alignment horizontal="left" vertical="top"/>
    </xf>
    <xf numFmtId="0" fontId="0" fillId="0" borderId="79" xfId="0" applyBorder="1" applyAlignment="1">
      <alignment horizontal="left" vertical="top"/>
    </xf>
    <xf numFmtId="0" fontId="0" fillId="0" borderId="80" xfId="0" applyBorder="1" applyAlignment="1">
      <alignment horizontal="left" vertical="top"/>
    </xf>
    <xf numFmtId="0" fontId="11" fillId="0" borderId="81" xfId="0" applyFont="1" applyBorder="1" applyAlignment="1">
      <alignment horizontal="center" vertical="top"/>
    </xf>
    <xf numFmtId="0" fontId="0" fillId="0" borderId="81" xfId="0" applyBorder="1" applyAlignment="1">
      <alignment horizontal="left" vertical="top"/>
    </xf>
    <xf numFmtId="0" fontId="11" fillId="0" borderId="81" xfId="0" applyFont="1" applyBorder="1" applyAlignment="1">
      <alignment vertical="top"/>
    </xf>
    <xf numFmtId="0" fontId="9" fillId="0" borderId="81" xfId="0" applyFont="1" applyBorder="1" applyAlignment="1">
      <alignment horizontal="left" vertical="top"/>
    </xf>
    <xf numFmtId="0" fontId="3" fillId="0" borderId="81" xfId="0" applyFont="1" applyBorder="1" applyAlignment="1">
      <alignment horizontal="left" vertical="top"/>
    </xf>
    <xf numFmtId="0" fontId="9" fillId="0" borderId="81" xfId="0" applyFont="1" applyBorder="1" applyAlignment="1">
      <alignment horizontal="left" vertical="center"/>
    </xf>
    <xf numFmtId="0" fontId="3" fillId="0" borderId="81" xfId="0" applyFont="1" applyBorder="1" applyAlignment="1">
      <alignment vertical="top"/>
    </xf>
    <xf numFmtId="0" fontId="9" fillId="0" borderId="81" xfId="0" applyFont="1" applyBorder="1" applyAlignment="1">
      <alignment horizontal="center" vertical="center"/>
    </xf>
    <xf numFmtId="0" fontId="3" fillId="0" borderId="81" xfId="0" applyFont="1" applyBorder="1" applyAlignment="1">
      <alignment horizontal="center" vertical="center"/>
    </xf>
    <xf numFmtId="0" fontId="3" fillId="0" borderId="81" xfId="0" applyFont="1" applyBorder="1" applyAlignment="1">
      <alignment horizontal="left" vertical="center"/>
    </xf>
    <xf numFmtId="0" fontId="9" fillId="0" borderId="81" xfId="0" applyFont="1" applyBorder="1" applyAlignment="1">
      <alignment vertical="center"/>
    </xf>
    <xf numFmtId="0" fontId="0" fillId="0" borderId="82" xfId="0" applyBorder="1" applyAlignment="1">
      <alignment horizontal="left" vertical="top"/>
    </xf>
    <xf numFmtId="0" fontId="0" fillId="0" borderId="83" xfId="0" applyBorder="1" applyAlignment="1">
      <alignment horizontal="left" vertical="top"/>
    </xf>
    <xf numFmtId="0" fontId="0" fillId="0" borderId="84" xfId="0" applyBorder="1" applyAlignment="1">
      <alignment horizontal="left" vertical="top"/>
    </xf>
    <xf numFmtId="0" fontId="11" fillId="0" borderId="80" xfId="0" applyFont="1" applyBorder="1" applyAlignment="1">
      <alignment horizontal="center" vertical="top"/>
    </xf>
    <xf numFmtId="0" fontId="11" fillId="0" borderId="80" xfId="0" applyFont="1" applyBorder="1" applyAlignment="1">
      <alignment vertical="top"/>
    </xf>
    <xf numFmtId="0" fontId="9" fillId="0" borderId="80" xfId="0" applyFont="1" applyBorder="1" applyAlignment="1">
      <alignment horizontal="left" vertical="top"/>
    </xf>
    <xf numFmtId="0" fontId="15" fillId="0" borderId="0" xfId="0" applyFont="1" applyAlignment="1">
      <alignment horizontal="left" vertical="top"/>
    </xf>
    <xf numFmtId="0" fontId="3" fillId="0" borderId="80" xfId="0" applyFont="1" applyBorder="1" applyAlignment="1">
      <alignment horizontal="left" vertical="top"/>
    </xf>
    <xf numFmtId="0" fontId="9" fillId="0" borderId="80" xfId="0" applyFont="1" applyBorder="1" applyAlignment="1">
      <alignment horizontal="left" vertical="center"/>
    </xf>
    <xf numFmtId="0" fontId="3" fillId="0" borderId="80" xfId="0" applyFont="1" applyBorder="1" applyAlignment="1">
      <alignment vertical="top"/>
    </xf>
    <xf numFmtId="0" fontId="9" fillId="0" borderId="80" xfId="0" applyFont="1" applyBorder="1" applyAlignment="1">
      <alignment horizontal="center" vertical="center"/>
    </xf>
    <xf numFmtId="0" fontId="3" fillId="0" borderId="80" xfId="0" applyFont="1" applyBorder="1" applyAlignment="1">
      <alignment horizontal="center" vertical="center"/>
    </xf>
    <xf numFmtId="0" fontId="3" fillId="0" borderId="80" xfId="0" applyFont="1" applyBorder="1" applyAlignment="1">
      <alignment horizontal="left" vertical="center"/>
    </xf>
    <xf numFmtId="0" fontId="9" fillId="0" borderId="80" xfId="0" applyFont="1" applyBorder="1" applyAlignment="1">
      <alignment vertical="center"/>
    </xf>
    <xf numFmtId="0" fontId="4" fillId="2" borderId="51" xfId="0" applyFont="1" applyFill="1" applyBorder="1" applyAlignment="1">
      <alignment horizontal="center" vertical="center"/>
    </xf>
    <xf numFmtId="0" fontId="1" fillId="0" borderId="0" xfId="0" applyFont="1" applyAlignment="1">
      <alignment horizontal="left" vertical="top"/>
    </xf>
    <xf numFmtId="0" fontId="1" fillId="0" borderId="1" xfId="0" applyFont="1" applyBorder="1" applyAlignment="1">
      <alignment horizontal="center" vertical="center"/>
    </xf>
    <xf numFmtId="0" fontId="1" fillId="5" borderId="6" xfId="0" applyFont="1" applyFill="1" applyBorder="1" applyAlignment="1">
      <alignment vertical="center"/>
    </xf>
    <xf numFmtId="0" fontId="1" fillId="5" borderId="10" xfId="0" applyFont="1" applyFill="1" applyBorder="1" applyAlignment="1">
      <alignment vertical="center"/>
    </xf>
    <xf numFmtId="176" fontId="1" fillId="5" borderId="10" xfId="0" applyNumberFormat="1" applyFont="1" applyFill="1" applyBorder="1" applyAlignment="1">
      <alignment vertical="center"/>
    </xf>
    <xf numFmtId="0" fontId="1" fillId="5" borderId="1" xfId="0" applyFont="1" applyFill="1" applyBorder="1" applyAlignment="1">
      <alignment vertical="center"/>
    </xf>
    <xf numFmtId="0" fontId="1" fillId="5" borderId="55" xfId="0" applyFont="1" applyFill="1" applyBorder="1" applyAlignment="1">
      <alignment vertical="top"/>
    </xf>
    <xf numFmtId="0" fontId="1" fillId="0" borderId="1" xfId="0" applyFont="1" applyBorder="1" applyAlignment="1">
      <alignment horizontal="left" vertical="center"/>
    </xf>
    <xf numFmtId="0" fontId="1" fillId="0" borderId="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 xfId="0" applyFont="1" applyBorder="1" applyAlignment="1">
      <alignment horizontal="center" vertical="center"/>
    </xf>
    <xf numFmtId="0" fontId="1" fillId="0" borderId="8" xfId="0" applyFont="1" applyBorder="1" applyAlignment="1">
      <alignment horizontal="center" vertical="center"/>
    </xf>
    <xf numFmtId="0" fontId="6" fillId="4" borderId="12" xfId="0" applyFont="1" applyFill="1" applyBorder="1" applyAlignment="1">
      <alignment horizontal="center" vertical="top"/>
    </xf>
    <xf numFmtId="0" fontId="1" fillId="0" borderId="1" xfId="0" applyFont="1" applyBorder="1" applyAlignment="1">
      <alignment vertical="top" wrapText="1"/>
    </xf>
    <xf numFmtId="38" fontId="1" fillId="0" borderId="1" xfId="1" applyFont="1" applyBorder="1" applyAlignment="1" applyProtection="1">
      <alignment horizontal="right" vertical="center"/>
    </xf>
    <xf numFmtId="0" fontId="1" fillId="0" borderId="1" xfId="0" applyFont="1" applyBorder="1" applyAlignment="1">
      <alignment horizontal="right" vertical="center"/>
    </xf>
    <xf numFmtId="9" fontId="1" fillId="0" borderId="1" xfId="4" applyFont="1" applyBorder="1" applyAlignment="1" applyProtection="1">
      <alignment vertical="top" wrapText="1"/>
    </xf>
    <xf numFmtId="38" fontId="1" fillId="0" borderId="1" xfId="1" applyFont="1" applyBorder="1" applyAlignment="1" applyProtection="1">
      <alignment vertical="center"/>
    </xf>
    <xf numFmtId="0" fontId="1" fillId="0" borderId="0" xfId="0" applyFont="1" applyAlignment="1">
      <alignment horizontal="left" vertical="center"/>
    </xf>
    <xf numFmtId="0" fontId="1" fillId="0" borderId="11" xfId="0" applyFont="1" applyBorder="1" applyAlignment="1">
      <alignment horizontal="right" vertical="center"/>
    </xf>
    <xf numFmtId="38" fontId="1" fillId="0" borderId="11" xfId="1" applyFont="1" applyBorder="1" applyAlignment="1" applyProtection="1">
      <alignment horizontal="right" vertical="center"/>
    </xf>
    <xf numFmtId="0" fontId="1" fillId="0" borderId="0" xfId="0" applyFont="1" applyAlignment="1">
      <alignment horizontal="right" vertical="center"/>
    </xf>
    <xf numFmtId="176" fontId="0" fillId="0" borderId="0" xfId="0" applyNumberFormat="1" applyAlignment="1">
      <alignment horizontal="left" vertical="top"/>
    </xf>
    <xf numFmtId="0" fontId="3" fillId="0" borderId="0" xfId="0" applyFont="1" applyAlignment="1">
      <alignment horizontal="center" vertical="top"/>
    </xf>
    <xf numFmtId="0" fontId="6" fillId="0" borderId="5" xfId="0" applyFont="1" applyBorder="1" applyAlignment="1">
      <alignment horizontal="center" vertical="center"/>
    </xf>
    <xf numFmtId="0" fontId="6" fillId="0" borderId="11" xfId="0" applyFont="1" applyBorder="1" applyAlignment="1">
      <alignment horizontal="center" vertical="center" wrapText="1"/>
    </xf>
    <xf numFmtId="0" fontId="6" fillId="0" borderId="11" xfId="0" applyFont="1" applyBorder="1" applyAlignment="1">
      <alignment horizontal="center" vertical="center"/>
    </xf>
    <xf numFmtId="176" fontId="6" fillId="0" borderId="11"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6" fillId="0" borderId="9" xfId="0" applyFont="1" applyBorder="1" applyAlignment="1">
      <alignment horizontal="center" vertical="center"/>
    </xf>
    <xf numFmtId="176" fontId="6" fillId="0" borderId="39" xfId="0" applyNumberFormat="1" applyFont="1" applyBorder="1" applyAlignment="1">
      <alignment horizontal="center" vertical="center" wrapText="1"/>
    </xf>
    <xf numFmtId="176" fontId="6"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xf>
    <xf numFmtId="176" fontId="1" fillId="0" borderId="6" xfId="0" applyNumberFormat="1" applyFont="1" applyBorder="1" applyAlignment="1">
      <alignment horizontal="center" vertical="center" wrapText="1"/>
    </xf>
    <xf numFmtId="0" fontId="1" fillId="0" borderId="10" xfId="0" applyFont="1" applyBorder="1" applyAlignment="1">
      <alignment horizontal="center" vertical="center"/>
    </xf>
    <xf numFmtId="176" fontId="1" fillId="0" borderId="40" xfId="0" applyNumberFormat="1" applyFont="1" applyBorder="1" applyAlignment="1">
      <alignment horizontal="center" vertical="center"/>
    </xf>
    <xf numFmtId="176" fontId="1" fillId="0" borderId="6" xfId="0" applyNumberFormat="1" applyFont="1" applyBorder="1" applyAlignment="1">
      <alignment horizontal="center" vertical="center"/>
    </xf>
    <xf numFmtId="0" fontId="1" fillId="0" borderId="12" xfId="0" applyFont="1" applyBorder="1" applyAlignment="1">
      <alignment horizontal="center" vertical="center" wrapText="1"/>
    </xf>
    <xf numFmtId="176" fontId="1" fillId="0" borderId="12" xfId="0" applyNumberFormat="1" applyFont="1" applyBorder="1" applyAlignment="1">
      <alignment horizontal="center" vertical="center"/>
    </xf>
    <xf numFmtId="176" fontId="1" fillId="0" borderId="2" xfId="0" applyNumberFormat="1" applyFont="1" applyBorder="1" applyAlignment="1">
      <alignment horizontal="center" vertical="center"/>
    </xf>
    <xf numFmtId="176" fontId="26" fillId="0" borderId="1" xfId="0" applyNumberFormat="1" applyFont="1" applyBorder="1" applyAlignment="1">
      <alignment horizontal="center" vertical="center"/>
    </xf>
    <xf numFmtId="0" fontId="1" fillId="0" borderId="3" xfId="0" applyFont="1" applyBorder="1" applyAlignment="1">
      <alignment horizontal="center" vertical="center" wrapText="1"/>
    </xf>
    <xf numFmtId="176" fontId="1" fillId="0" borderId="41" xfId="0" applyNumberFormat="1" applyFont="1" applyBorder="1" applyAlignment="1">
      <alignment horizontal="center" vertical="center"/>
    </xf>
    <xf numFmtId="0" fontId="1" fillId="0" borderId="85" xfId="0" applyFont="1" applyBorder="1" applyAlignment="1">
      <alignment horizontal="center" vertical="center"/>
    </xf>
    <xf numFmtId="57" fontId="1" fillId="0" borderId="1" xfId="0" applyNumberFormat="1" applyFont="1" applyBorder="1" applyAlignment="1">
      <alignment horizontal="center" vertical="center"/>
    </xf>
    <xf numFmtId="0" fontId="8" fillId="0" borderId="12"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7" xfId="0" applyFont="1" applyBorder="1" applyAlignment="1">
      <alignment horizontal="center" vertical="center"/>
    </xf>
    <xf numFmtId="0" fontId="1" fillId="0" borderId="19" xfId="0" applyFont="1" applyBorder="1" applyAlignment="1">
      <alignment horizontal="center" vertical="center"/>
    </xf>
    <xf numFmtId="0" fontId="1" fillId="0" borderId="31" xfId="0" applyFont="1" applyBorder="1" applyAlignment="1">
      <alignment horizontal="center" vertical="center"/>
    </xf>
    <xf numFmtId="0" fontId="1" fillId="0" borderId="0" xfId="0" applyFont="1" applyAlignment="1">
      <alignment horizontal="center" vertical="center"/>
    </xf>
    <xf numFmtId="0" fontId="14" fillId="0" borderId="0" xfId="0" applyFont="1" applyAlignment="1">
      <alignment horizontal="left" vertical="center"/>
    </xf>
    <xf numFmtId="0" fontId="27" fillId="0" borderId="0" xfId="0" applyFont="1" applyAlignment="1">
      <alignment horizontal="left" vertical="center"/>
    </xf>
    <xf numFmtId="0" fontId="1" fillId="0" borderId="8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lignment horizontal="center" vertical="center"/>
    </xf>
    <xf numFmtId="176" fontId="1" fillId="0" borderId="11" xfId="0" applyNumberFormat="1" applyFont="1" applyBorder="1" applyAlignment="1">
      <alignment horizontal="center" vertical="center"/>
    </xf>
    <xf numFmtId="176" fontId="1" fillId="0" borderId="4" xfId="0" applyNumberFormat="1" applyFont="1" applyBorder="1" applyAlignment="1">
      <alignment horizontal="center" vertical="center"/>
    </xf>
    <xf numFmtId="0" fontId="1" fillId="2" borderId="87" xfId="0" applyFont="1" applyFill="1" applyBorder="1" applyAlignment="1" applyProtection="1">
      <alignment horizontal="center" vertical="center"/>
      <protection locked="0"/>
    </xf>
    <xf numFmtId="176" fontId="1" fillId="0" borderId="39" xfId="0" applyNumberFormat="1" applyFont="1" applyBorder="1" applyAlignment="1">
      <alignment horizontal="center" vertical="center"/>
    </xf>
    <xf numFmtId="0" fontId="1" fillId="0" borderId="44" xfId="0" applyFont="1" applyBorder="1" applyAlignment="1">
      <alignment horizontal="center" vertical="center" wrapText="1"/>
    </xf>
    <xf numFmtId="0" fontId="1" fillId="0" borderId="19" xfId="0" applyFont="1" applyBorder="1" applyAlignment="1">
      <alignment horizontal="center" vertical="center" wrapText="1"/>
    </xf>
    <xf numFmtId="57" fontId="1" fillId="0" borderId="19" xfId="0" applyNumberFormat="1" applyFont="1" applyBorder="1" applyAlignment="1">
      <alignment horizontal="center" vertical="center"/>
    </xf>
    <xf numFmtId="176" fontId="1" fillId="0" borderId="19" xfId="0" applyNumberFormat="1" applyFont="1" applyBorder="1" applyAlignment="1">
      <alignment horizontal="center" vertical="center"/>
    </xf>
    <xf numFmtId="0" fontId="1" fillId="2" borderId="88" xfId="0" applyFont="1" applyFill="1" applyBorder="1" applyAlignment="1" applyProtection="1">
      <alignment horizontal="center" vertical="center"/>
      <protection locked="0"/>
    </xf>
    <xf numFmtId="0" fontId="1" fillId="0" borderId="89" xfId="0" applyFont="1" applyBorder="1" applyAlignment="1">
      <alignment horizontal="center" vertical="center"/>
    </xf>
    <xf numFmtId="176" fontId="1" fillId="0" borderId="90" xfId="0" applyNumberFormat="1" applyFont="1" applyBorder="1" applyAlignment="1">
      <alignment horizontal="center" vertical="center"/>
    </xf>
    <xf numFmtId="0" fontId="9" fillId="0" borderId="48" xfId="0" applyFont="1" applyBorder="1" applyAlignment="1">
      <alignment horizontal="center" vertical="center"/>
    </xf>
    <xf numFmtId="0" fontId="9" fillId="0" borderId="50" xfId="0" applyFont="1" applyBorder="1" applyAlignment="1">
      <alignment horizontal="center" vertical="center"/>
    </xf>
    <xf numFmtId="0" fontId="9" fillId="0" borderId="22" xfId="0" applyFont="1" applyBorder="1" applyAlignment="1">
      <alignment horizontal="center" vertical="center"/>
    </xf>
    <xf numFmtId="0" fontId="9" fillId="0" borderId="32" xfId="0" applyFont="1" applyBorder="1" applyAlignment="1">
      <alignment horizontal="center" vertical="center"/>
    </xf>
    <xf numFmtId="0" fontId="9" fillId="0" borderId="43" xfId="0" applyFont="1" applyBorder="1" applyAlignment="1">
      <alignment horizontal="center" vertical="top"/>
    </xf>
    <xf numFmtId="0" fontId="11" fillId="0" borderId="0" xfId="0" applyFont="1" applyAlignment="1">
      <alignment vertical="top"/>
    </xf>
    <xf numFmtId="0" fontId="11" fillId="0" borderId="0" xfId="0" applyFont="1" applyAlignment="1">
      <alignment horizontal="center" vertical="top"/>
    </xf>
    <xf numFmtId="0" fontId="3" fillId="0" borderId="0" xfId="0" applyFont="1" applyAlignment="1">
      <alignment horizontal="left" vertical="top"/>
    </xf>
    <xf numFmtId="0" fontId="3" fillId="2" borderId="0" xfId="0" applyFont="1" applyFill="1" applyAlignment="1">
      <alignment horizontal="left" vertical="top"/>
    </xf>
    <xf numFmtId="0" fontId="9" fillId="0" borderId="0" xfId="0" applyFont="1" applyAlignment="1">
      <alignment horizontal="left" vertical="center"/>
    </xf>
    <xf numFmtId="0" fontId="3" fillId="0" borderId="0" xfId="0" applyFont="1" applyAlignment="1">
      <alignment horizontal="left" vertical="top" wrapText="1"/>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47" xfId="0" applyFont="1" applyBorder="1" applyAlignment="1">
      <alignment horizontal="center" vertical="center"/>
    </xf>
    <xf numFmtId="0" fontId="3" fillId="0" borderId="16" xfId="0" applyFont="1" applyBorder="1" applyAlignment="1">
      <alignment horizontal="center" vertical="center"/>
    </xf>
    <xf numFmtId="0" fontId="3" fillId="0" borderId="18" xfId="0" applyFont="1" applyBorder="1" applyAlignment="1">
      <alignment horizontal="center" vertical="center"/>
    </xf>
    <xf numFmtId="0" fontId="3" fillId="0" borderId="48"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32" xfId="0" applyFont="1" applyBorder="1" applyAlignment="1">
      <alignment horizontal="center" vertical="center" wrapText="1"/>
    </xf>
    <xf numFmtId="0" fontId="9" fillId="0" borderId="49" xfId="0" applyFont="1" applyBorder="1" applyAlignment="1">
      <alignment horizontal="center" vertical="center"/>
    </xf>
    <xf numFmtId="0" fontId="9" fillId="0" borderId="31" xfId="0" applyFont="1" applyBorder="1" applyAlignment="1">
      <alignment horizontal="center" vertical="center"/>
    </xf>
    <xf numFmtId="0" fontId="9" fillId="0" borderId="0" xfId="0" applyFont="1" applyAlignment="1">
      <alignment vertical="center"/>
    </xf>
    <xf numFmtId="0" fontId="3" fillId="0" borderId="0" xfId="0" applyFont="1" applyAlignment="1">
      <alignment horizontal="left" vertical="center"/>
    </xf>
    <xf numFmtId="0" fontId="11" fillId="0" borderId="0" xfId="0" applyFont="1" applyAlignment="1">
      <alignment vertical="center"/>
    </xf>
    <xf numFmtId="0" fontId="17" fillId="2" borderId="0" xfId="0" applyFont="1" applyFill="1" applyAlignment="1">
      <alignment horizontal="left" vertical="center"/>
    </xf>
    <xf numFmtId="0" fontId="9" fillId="0" borderId="0" xfId="0" applyFont="1" applyAlignment="1">
      <alignment horizontal="left" vertical="top"/>
    </xf>
    <xf numFmtId="0" fontId="9" fillId="2" borderId="0" xfId="0" applyFont="1" applyFill="1" applyAlignment="1">
      <alignment horizontal="center" vertical="center" wrapText="1"/>
    </xf>
    <xf numFmtId="0" fontId="9" fillId="0" borderId="43" xfId="0" applyFont="1" applyBorder="1" applyAlignment="1">
      <alignment horizontal="center" vertical="center"/>
    </xf>
    <xf numFmtId="0" fontId="9" fillId="0" borderId="46"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22"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49" xfId="0" applyFont="1" applyBorder="1" applyAlignment="1">
      <alignment horizontal="center" vertical="center" wrapText="1"/>
    </xf>
    <xf numFmtId="0" fontId="3" fillId="0" borderId="0" xfId="0" applyFont="1" applyAlignment="1">
      <alignment horizontal="center" vertical="center" wrapText="1"/>
    </xf>
    <xf numFmtId="0" fontId="3" fillId="0" borderId="31" xfId="0" applyFont="1" applyBorder="1" applyAlignment="1">
      <alignment horizontal="center" vertical="center" wrapText="1"/>
    </xf>
    <xf numFmtId="0" fontId="3" fillId="0" borderId="7" xfId="0" applyFont="1" applyBorder="1" applyAlignment="1">
      <alignment horizontal="center" vertical="center"/>
    </xf>
    <xf numFmtId="0" fontId="3" fillId="0" borderId="44" xfId="0" applyFont="1" applyBorder="1" applyAlignment="1">
      <alignment horizontal="center"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5" xfId="0" applyFont="1" applyBorder="1" applyAlignment="1">
      <alignment horizontal="center" vertical="center"/>
    </xf>
    <xf numFmtId="0" fontId="3" fillId="0" borderId="42" xfId="0" applyFont="1" applyBorder="1" applyAlignment="1">
      <alignment horizontal="center" vertical="center"/>
    </xf>
    <xf numFmtId="0" fontId="3" fillId="0" borderId="11" xfId="0" applyFont="1" applyBorder="1" applyAlignment="1">
      <alignment horizontal="center" vertical="center"/>
    </xf>
    <xf numFmtId="0" fontId="11" fillId="0" borderId="0" xfId="0" applyFont="1" applyAlignment="1">
      <alignment horizontal="left" vertical="top"/>
    </xf>
    <xf numFmtId="0" fontId="10" fillId="0" borderId="0" xfId="0" applyFont="1" applyAlignment="1">
      <alignment horizontal="center" vertical="top"/>
    </xf>
    <xf numFmtId="0" fontId="9" fillId="0" borderId="0" xfId="0" applyFont="1" applyAlignment="1">
      <alignment horizontal="right" vertical="top"/>
    </xf>
    <xf numFmtId="0" fontId="1" fillId="0" borderId="7"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64" xfId="0" applyFont="1" applyBorder="1" applyAlignment="1" applyProtection="1">
      <alignment horizontal="center" vertical="center"/>
      <protection locked="0"/>
    </xf>
    <xf numFmtId="0" fontId="1" fillId="0" borderId="74" xfId="0" applyFont="1" applyBorder="1" applyAlignment="1" applyProtection="1">
      <alignment horizontal="center" vertical="center"/>
      <protection locked="0"/>
    </xf>
    <xf numFmtId="0" fontId="1" fillId="0" borderId="75" xfId="0" applyFont="1" applyBorder="1" applyAlignment="1" applyProtection="1">
      <alignment horizontal="center" vertical="center"/>
      <protection locked="0"/>
    </xf>
    <xf numFmtId="0" fontId="1" fillId="0" borderId="76" xfId="0" applyFont="1" applyBorder="1" applyAlignment="1" applyProtection="1">
      <alignment horizontal="center" vertical="center"/>
      <protection locked="0"/>
    </xf>
    <xf numFmtId="0" fontId="1" fillId="0" borderId="1" xfId="0" applyFont="1" applyBorder="1" applyAlignment="1" applyProtection="1">
      <alignment horizontal="center" vertical="top"/>
      <protection locked="0"/>
    </xf>
    <xf numFmtId="0" fontId="1" fillId="0" borderId="64" xfId="0" applyFont="1" applyBorder="1" applyAlignment="1" applyProtection="1">
      <alignment horizontal="center" vertical="top"/>
      <protection locked="0"/>
    </xf>
    <xf numFmtId="0" fontId="7" fillId="0" borderId="2" xfId="0" applyFont="1" applyBorder="1" applyAlignment="1" applyProtection="1">
      <alignment horizontal="center" vertical="top"/>
      <protection locked="0"/>
    </xf>
    <xf numFmtId="0" fontId="7" fillId="0" borderId="3" xfId="0" applyFont="1" applyBorder="1" applyAlignment="1" applyProtection="1">
      <alignment horizontal="center" vertical="top"/>
      <protection locked="0"/>
    </xf>
    <xf numFmtId="0" fontId="7" fillId="0" borderId="27" xfId="0" applyFont="1" applyBorder="1" applyAlignment="1" applyProtection="1">
      <alignment horizontal="center" vertical="top"/>
      <protection locked="0"/>
    </xf>
    <xf numFmtId="0" fontId="7" fillId="0" borderId="28" xfId="0" applyFont="1" applyBorder="1" applyAlignment="1" applyProtection="1">
      <alignment horizontal="center" vertical="top"/>
      <protection locked="0"/>
    </xf>
    <xf numFmtId="0" fontId="1" fillId="0" borderId="12"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7" fillId="0" borderId="8" xfId="0" applyFont="1" applyBorder="1" applyAlignment="1" applyProtection="1">
      <alignment horizontal="center" vertical="top"/>
      <protection locked="0"/>
    </xf>
    <xf numFmtId="0" fontId="7" fillId="0" borderId="65" xfId="0" applyFont="1" applyBorder="1" applyAlignment="1" applyProtection="1">
      <alignment horizontal="center" vertical="top"/>
      <protection locked="0"/>
    </xf>
    <xf numFmtId="0" fontId="7" fillId="0" borderId="31" xfId="0" applyFont="1" applyBorder="1" applyAlignment="1" applyProtection="1">
      <alignment horizontal="center" vertical="top"/>
      <protection locked="0"/>
    </xf>
    <xf numFmtId="0" fontId="7" fillId="0" borderId="67" xfId="0" applyFont="1" applyBorder="1" applyAlignment="1" applyProtection="1">
      <alignment horizontal="center" vertical="top"/>
      <protection locked="0"/>
    </xf>
    <xf numFmtId="0" fontId="1" fillId="0" borderId="57" xfId="0" applyFont="1" applyBorder="1" applyAlignment="1" applyProtection="1">
      <alignment horizontal="center" vertical="center" wrapText="1"/>
      <protection locked="0"/>
    </xf>
    <xf numFmtId="0" fontId="1" fillId="0" borderId="58"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69" xfId="0" applyFont="1" applyBorder="1" applyAlignment="1" applyProtection="1">
      <alignment horizontal="center" vertical="center"/>
      <protection locked="0"/>
    </xf>
    <xf numFmtId="0" fontId="1" fillId="0" borderId="68" xfId="0" applyFont="1" applyBorder="1" applyAlignment="1" applyProtection="1">
      <alignment horizontal="center" vertical="center" textRotation="255" wrapText="1"/>
      <protection locked="0"/>
    </xf>
    <xf numFmtId="0" fontId="1" fillId="0" borderId="70" xfId="0" applyFont="1" applyBorder="1" applyAlignment="1" applyProtection="1">
      <alignment horizontal="center" vertical="center" textRotation="255" wrapText="1"/>
      <protection locked="0"/>
    </xf>
    <xf numFmtId="0" fontId="5" fillId="0" borderId="71" xfId="0" applyFont="1" applyBorder="1" applyAlignment="1" applyProtection="1">
      <alignment horizontal="center" vertical="center"/>
      <protection locked="0"/>
    </xf>
    <xf numFmtId="0" fontId="5" fillId="0" borderId="72" xfId="0" applyFont="1" applyBorder="1" applyAlignment="1" applyProtection="1">
      <alignment horizontal="center" vertical="center"/>
      <protection locked="0"/>
    </xf>
    <xf numFmtId="0" fontId="5" fillId="0" borderId="73" xfId="0" applyFont="1" applyBorder="1" applyAlignment="1" applyProtection="1">
      <alignment horizontal="center" vertical="center"/>
      <protection locked="0"/>
    </xf>
    <xf numFmtId="0" fontId="5" fillId="0" borderId="16"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1" fillId="0" borderId="35" xfId="0" applyFont="1" applyBorder="1" applyAlignment="1" applyProtection="1">
      <alignment horizontal="center" vertical="center"/>
      <protection locked="0"/>
    </xf>
    <xf numFmtId="0" fontId="1" fillId="0" borderId="36" xfId="0" applyFont="1" applyBorder="1" applyAlignment="1" applyProtection="1">
      <alignment horizontal="center" vertical="center"/>
      <protection locked="0"/>
    </xf>
    <xf numFmtId="0" fontId="1" fillId="0" borderId="7"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protection locked="0"/>
    </xf>
    <xf numFmtId="0" fontId="1" fillId="0" borderId="56" xfId="0" applyFont="1" applyBorder="1" applyAlignment="1" applyProtection="1">
      <alignment horizontal="center" vertical="center" textRotation="255"/>
      <protection locked="0"/>
    </xf>
    <xf numFmtId="0" fontId="1" fillId="0" borderId="61" xfId="0" applyFont="1" applyBorder="1" applyAlignment="1" applyProtection="1">
      <alignment horizontal="center" vertical="center" textRotation="255"/>
      <protection locked="0"/>
    </xf>
    <xf numFmtId="0" fontId="1" fillId="0" borderId="66" xfId="0" applyFont="1" applyBorder="1" applyAlignment="1" applyProtection="1">
      <alignment horizontal="center" vertical="center" textRotation="255"/>
      <protection locked="0"/>
    </xf>
    <xf numFmtId="0" fontId="1" fillId="0" borderId="59" xfId="0" applyFont="1" applyBorder="1" applyAlignment="1" applyProtection="1">
      <alignment horizontal="center" vertical="center"/>
      <protection locked="0"/>
    </xf>
    <xf numFmtId="0" fontId="1" fillId="0" borderId="60"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1" fillId="0" borderId="63" xfId="0" applyFont="1" applyBorder="1" applyAlignment="1" applyProtection="1">
      <alignment horizontal="right" vertical="center" wrapText="1"/>
      <protection locked="0"/>
    </xf>
    <xf numFmtId="0" fontId="1" fillId="0" borderId="64" xfId="0" applyFont="1" applyBorder="1" applyAlignment="1" applyProtection="1">
      <alignment horizontal="right" vertical="center" wrapText="1"/>
      <protection locked="0"/>
    </xf>
    <xf numFmtId="0" fontId="1" fillId="0" borderId="1" xfId="0" applyFont="1" applyBorder="1" applyAlignment="1">
      <alignment horizontal="center" vertical="center"/>
    </xf>
    <xf numFmtId="0" fontId="6" fillId="4" borderId="11" xfId="0" applyFont="1" applyFill="1" applyBorder="1" applyAlignment="1">
      <alignment horizontal="left" vertical="center"/>
    </xf>
    <xf numFmtId="0" fontId="6" fillId="4" borderId="12" xfId="0" applyFont="1" applyFill="1" applyBorder="1" applyAlignment="1">
      <alignment horizontal="center" vertical="top"/>
    </xf>
    <xf numFmtId="0" fontId="5" fillId="0" borderId="33" xfId="0" applyFont="1" applyBorder="1" applyAlignment="1">
      <alignment horizontal="center" vertical="center"/>
    </xf>
    <xf numFmtId="0" fontId="5" fillId="0" borderId="29" xfId="0" applyFont="1" applyBorder="1" applyAlignment="1">
      <alignment horizontal="center" vertical="center"/>
    </xf>
    <xf numFmtId="0" fontId="5" fillId="0" borderId="34" xfId="0" applyFont="1" applyBorder="1" applyAlignment="1">
      <alignment horizontal="center" vertical="center"/>
    </xf>
    <xf numFmtId="0" fontId="18" fillId="0" borderId="0" xfId="0" applyFont="1" applyAlignment="1">
      <alignment horizontal="center" vertical="top"/>
    </xf>
    <xf numFmtId="0" fontId="18" fillId="0" borderId="31" xfId="0" applyFont="1" applyBorder="1" applyAlignment="1">
      <alignment horizontal="center" vertical="center"/>
    </xf>
    <xf numFmtId="0" fontId="5" fillId="0" borderId="7" xfId="0" applyFont="1" applyBorder="1" applyAlignment="1">
      <alignment horizontal="center" vertical="center" wrapText="1"/>
    </xf>
    <xf numFmtId="0" fontId="5" fillId="0" borderId="3" xfId="0" applyFont="1" applyBorder="1" applyAlignment="1">
      <alignment horizontal="center" vertical="center"/>
    </xf>
    <xf numFmtId="0" fontId="5" fillId="0" borderId="12"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27" xfId="0" applyFont="1" applyBorder="1" applyAlignment="1">
      <alignment horizontal="center" vertical="center"/>
    </xf>
    <xf numFmtId="0" fontId="1" fillId="0" borderId="28" xfId="0" applyFont="1" applyBorder="1" applyAlignment="1">
      <alignment horizontal="center" vertical="center"/>
    </xf>
    <xf numFmtId="0" fontId="1" fillId="0" borderId="12" xfId="0" applyFont="1" applyBorder="1" applyAlignment="1">
      <alignment horizontal="center" vertical="center"/>
    </xf>
    <xf numFmtId="0" fontId="1" fillId="0" borderId="29" xfId="0" applyFont="1" applyBorder="1" applyAlignment="1">
      <alignment horizontal="center" vertical="center"/>
    </xf>
    <xf numFmtId="0" fontId="1" fillId="0" borderId="8" xfId="0" applyFont="1" applyBorder="1" applyAlignment="1">
      <alignment horizontal="center" vertical="center"/>
    </xf>
    <xf numFmtId="0" fontId="1" fillId="0" borderId="30" xfId="0" applyFont="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0" borderId="21" xfId="0" applyFont="1" applyBorder="1" applyAlignment="1">
      <alignment horizontal="center" vertical="center" textRotation="255" wrapText="1"/>
    </xf>
    <xf numFmtId="0" fontId="1" fillId="0" borderId="22" xfId="0" applyFont="1" applyBorder="1" applyAlignment="1">
      <alignment horizontal="center" vertical="center" textRotation="255" wrapText="1"/>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 fillId="0" borderId="35" xfId="0" applyFont="1" applyBorder="1" applyAlignment="1">
      <alignment horizontal="center" vertical="center"/>
    </xf>
    <xf numFmtId="0" fontId="1" fillId="0" borderId="36"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1" fillId="0" borderId="24" xfId="0" applyFont="1" applyBorder="1" applyAlignment="1">
      <alignment horizontal="center" vertical="center" textRotation="255"/>
    </xf>
    <xf numFmtId="0" fontId="1" fillId="0" borderId="25" xfId="0" applyFont="1" applyBorder="1" applyAlignment="1">
      <alignment horizontal="center" vertical="center" textRotation="255"/>
    </xf>
    <xf numFmtId="0" fontId="1" fillId="0" borderId="26" xfId="0" applyFont="1" applyBorder="1" applyAlignment="1">
      <alignment horizontal="center" vertical="center" textRotation="255"/>
    </xf>
    <xf numFmtId="0" fontId="1" fillId="0" borderId="2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7" xfId="0" applyFont="1" applyBorder="1" applyAlignment="1">
      <alignment horizontal="center" vertical="center"/>
    </xf>
    <xf numFmtId="0" fontId="1" fillId="0" borderId="1" xfId="0" applyFont="1" applyBorder="1" applyAlignment="1">
      <alignment horizontal="left" vertical="center"/>
    </xf>
    <xf numFmtId="0" fontId="1" fillId="0" borderId="17" xfId="0" applyFont="1" applyBorder="1" applyAlignment="1">
      <alignment horizontal="right" vertical="center" wrapText="1"/>
    </xf>
  </cellXfs>
  <cellStyles count="5">
    <cellStyle name="パーセント" xfId="4" builtinId="5"/>
    <cellStyle name="桁区切り" xfId="1" builtinId="6"/>
    <cellStyle name="桁区切り 2" xfId="3" xr:uid="{3EB5EA3C-074B-4392-A49A-36FF99E40F68}"/>
    <cellStyle name="標準" xfId="0" builtinId="0"/>
    <cellStyle name="標準 2" xfId="2" xr:uid="{65A72D01-7E84-400C-B4EB-0E0E72E75242}"/>
  </cellStyles>
  <dxfs count="20">
    <dxf>
      <fill>
        <patternFill>
          <bgColor theme="0" tint="-0.24994659260841701"/>
        </patternFill>
      </fill>
    </dxf>
    <dxf>
      <fill>
        <patternFill>
          <bgColor theme="0" tint="-0.24994659260841701"/>
        </patternFill>
      </fill>
    </dxf>
    <dxf>
      <fill>
        <patternFill>
          <bgColor theme="0" tint="-0.24994659260841701"/>
        </patternFill>
      </fill>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protection locked="1" hidden="0"/>
    </dxf>
    <dxf>
      <font>
        <b val="0"/>
        <i val="0"/>
        <strike val="0"/>
        <condense val="0"/>
        <extend val="0"/>
        <outline val="0"/>
        <shadow val="0"/>
        <u val="none"/>
        <vertAlign val="baseline"/>
        <sz val="10"/>
        <color rgb="FF000000"/>
        <name val="ＭＳ ゴシック"/>
        <family val="3"/>
        <charset val="128"/>
        <scheme val="none"/>
      </font>
      <numFmt numFmtId="176" formatCode="#,##0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rgb="FF000000"/>
        <name val="ＭＳ ゴシック"/>
        <family val="3"/>
        <charset val="128"/>
        <scheme val="none"/>
      </font>
      <numFmt numFmtId="176" formatCode="#,##0_ "/>
      <alignment horizontal="center" vertical="center" textRotation="0" wrapText="0" indent="0" justifyLastLine="0" shrinkToFit="0" readingOrder="0"/>
      <border diagonalUp="0" diagonalDown="0">
        <left style="double">
          <color indexed="64"/>
        </left>
        <right style="thin">
          <color indexed="64"/>
        </right>
        <top style="thin">
          <color indexed="64"/>
        </top>
        <bottom style="thin">
          <color indexed="64"/>
        </bottom>
        <vertical/>
        <horizontal style="thin">
          <color indexed="64"/>
        </horizontal>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border diagonalUp="0" diagonalDown="0">
        <left style="thin">
          <color indexed="64"/>
        </left>
        <right style="thick">
          <color indexed="64"/>
        </right>
        <top style="thin">
          <color indexed="64"/>
        </top>
        <bottom style="thin">
          <color indexed="64"/>
        </bottom>
        <vertical/>
      </border>
      <protection locked="1" hidden="0"/>
    </dxf>
    <dxf>
      <font>
        <b val="0"/>
        <i val="0"/>
        <strike val="0"/>
        <condense val="0"/>
        <extend val="0"/>
        <outline val="0"/>
        <shadow val="0"/>
        <u val="none"/>
        <vertAlign val="baseline"/>
        <sz val="10"/>
        <color rgb="FF000000"/>
        <name val="ＭＳ ゴシック"/>
        <family val="3"/>
        <charset val="128"/>
        <scheme val="none"/>
      </font>
      <fill>
        <patternFill patternType="solid">
          <fgColor indexed="64"/>
          <bgColor rgb="FFFFFF00"/>
        </patternFill>
      </fill>
      <alignment horizontal="center" vertical="center" textRotation="0" wrapText="0" indent="0" justifyLastLine="0" shrinkToFit="0" readingOrder="0"/>
      <border diagonalUp="0" diagonalDown="0">
        <left style="thick">
          <color rgb="FFFF0000"/>
        </left>
        <right style="thick">
          <color rgb="FFFF0000"/>
        </right>
        <top style="thin">
          <color indexed="64"/>
        </top>
        <bottom style="thin">
          <color indexed="64"/>
        </bottom>
        <vertical/>
      </border>
      <protection locked="0" hidden="0"/>
    </dxf>
    <dxf>
      <font>
        <b val="0"/>
        <i val="0"/>
        <strike val="0"/>
        <condense val="0"/>
        <extend val="0"/>
        <outline val="0"/>
        <shadow val="0"/>
        <u val="none"/>
        <vertAlign val="baseline"/>
        <sz val="10"/>
        <color rgb="FF000000"/>
        <name val="ＭＳ ゴシック"/>
        <family val="3"/>
        <charset val="128"/>
        <scheme val="none"/>
      </font>
      <numFmt numFmtId="176" formatCode="#,##0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ＭＳ ゴシック"/>
        <family val="3"/>
        <charset val="128"/>
        <scheme val="none"/>
      </font>
      <numFmt numFmtId="176" formatCode="#,##0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0"/>
        <color rgb="FF000000"/>
        <name val="ＭＳ ゴシック"/>
        <family val="3"/>
        <charset val="128"/>
        <scheme val="none"/>
      </font>
      <alignment horizontal="center" vertical="center" textRotation="0" wrapText="0" indent="0" justifyLastLine="0" shrinkToFit="0" readingOrder="0"/>
      <border diagonalUp="0" diagonalDown="0">
        <left style="thin">
          <color indexed="64"/>
        </left>
        <right style="thin">
          <color indexed="64"/>
        </right>
        <top/>
        <bottom/>
      </border>
      <protection locked="1" hidden="0"/>
    </dxf>
  </dxfs>
  <tableStyles count="0" defaultTableStyle="TableStyleMedium9" defaultPivotStyle="PivotStyleLight16"/>
  <colors>
    <mruColors>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変数!$B$3" lockText="1" noThreeD="1"/>
</file>

<file path=xl/ctrlProps/ctrlProp10.xml><?xml version="1.0" encoding="utf-8"?>
<formControlPr xmlns="http://schemas.microsoft.com/office/spreadsheetml/2009/9/main" objectType="CheckBox" fmlaLink="変数!$B$3" lockText="1" noThreeD="1"/>
</file>

<file path=xl/ctrlProps/ctrlProp11.xml><?xml version="1.0" encoding="utf-8"?>
<formControlPr xmlns="http://schemas.microsoft.com/office/spreadsheetml/2009/9/main" objectType="CheckBox" fmlaLink="変数!$B$4" lockText="1" noThreeD="1"/>
</file>

<file path=xl/ctrlProps/ctrlProp12.xml><?xml version="1.0" encoding="utf-8"?>
<formControlPr xmlns="http://schemas.microsoft.com/office/spreadsheetml/2009/9/main" objectType="Radio" firstButton="1" fmlaLink="変数!$B$2" lockText="1" noThreeD="1"/>
</file>

<file path=xl/ctrlProps/ctrlProp13.xml><?xml version="1.0" encoding="utf-8"?>
<formControlPr xmlns="http://schemas.microsoft.com/office/spreadsheetml/2009/9/main" objectType="Radio" checked="Checked" lockText="1" noThreeD="1"/>
</file>

<file path=xl/ctrlProps/ctrlProp14.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変数!$B$4" lockText="1" noThreeD="1"/>
</file>

<file path=xl/ctrlProps/ctrlProp3.xml><?xml version="1.0" encoding="utf-8"?>
<formControlPr xmlns="http://schemas.microsoft.com/office/spreadsheetml/2009/9/main" objectType="CheckBox" fmlaLink="変数!$B$5" lockText="1" noThreeD="1"/>
</file>

<file path=xl/ctrlProps/ctrlProp4.xml><?xml version="1.0" encoding="utf-8"?>
<formControlPr xmlns="http://schemas.microsoft.com/office/spreadsheetml/2009/9/main" objectType="CheckBox" fmlaLink="変数!$B$6" lockText="1" noThreeD="1"/>
</file>

<file path=xl/ctrlProps/ctrlProp5.xml><?xml version="1.0" encoding="utf-8"?>
<formControlPr xmlns="http://schemas.microsoft.com/office/spreadsheetml/2009/9/main" objectType="Radio" firstButton="1" fmlaLink="変数!$B$2" lockText="1"/>
</file>

<file path=xl/ctrlProps/ctrlProp6.xml><?xml version="1.0" encoding="utf-8"?>
<formControlPr xmlns="http://schemas.microsoft.com/office/spreadsheetml/2009/9/main" objectType="Radio" checked="Checked" lockText="1"/>
</file>

<file path=xl/ctrlProps/ctrlProp7.xml><?xml version="1.0" encoding="utf-8"?>
<formControlPr xmlns="http://schemas.microsoft.com/office/spreadsheetml/2009/9/main" objectType="Radio" lockText="1"/>
</file>

<file path=xl/ctrlProps/ctrlProp8.xml><?xml version="1.0" encoding="utf-8"?>
<formControlPr xmlns="http://schemas.microsoft.com/office/spreadsheetml/2009/9/main" objectType="CheckBox" fmlaLink="変数!$B$5" lockText="1" noThreeD="1"/>
</file>

<file path=xl/ctrlProps/ctrlProp9.xml><?xml version="1.0" encoding="utf-8"?>
<formControlPr xmlns="http://schemas.microsoft.com/office/spreadsheetml/2009/9/main" objectType="CheckBox" fmlaLink="変数!$B$6"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31750</xdr:colOff>
      <xdr:row>39</xdr:row>
      <xdr:rowOff>57150</xdr:rowOff>
    </xdr:from>
    <xdr:to>
      <xdr:col>10</xdr:col>
      <xdr:colOff>249089</xdr:colOff>
      <xdr:row>53</xdr:row>
      <xdr:rowOff>31750</xdr:rowOff>
    </xdr:to>
    <xdr:pic>
      <xdr:nvPicPr>
        <xdr:cNvPr id="20" name="図 19">
          <a:extLst>
            <a:ext uri="{FF2B5EF4-FFF2-40B4-BE49-F238E27FC236}">
              <a16:creationId xmlns:a16="http://schemas.microsoft.com/office/drawing/2014/main" id="{171F538D-5ACD-4552-A8C3-EB682CB56782}"/>
            </a:ext>
          </a:extLst>
        </xdr:cNvPr>
        <xdr:cNvPicPr>
          <a:picLocks noChangeAspect="1"/>
        </xdr:cNvPicPr>
      </xdr:nvPicPr>
      <xdr:blipFill rotWithShape="1">
        <a:blip xmlns:r="http://schemas.openxmlformats.org/officeDocument/2006/relationships" r:embed="rId1"/>
        <a:srcRect r="28699"/>
        <a:stretch/>
      </xdr:blipFill>
      <xdr:spPr>
        <a:xfrm>
          <a:off x="31750" y="6642100"/>
          <a:ext cx="4484539" cy="2305050"/>
        </a:xfrm>
        <a:prstGeom prst="rect">
          <a:avLst/>
        </a:prstGeom>
        <a:ln w="9525">
          <a:solidFill>
            <a:schemeClr val="tx1"/>
          </a:solidFill>
        </a:ln>
      </xdr:spPr>
    </xdr:pic>
    <xdr:clientData/>
  </xdr:twoCellAnchor>
  <xdr:twoCellAnchor>
    <xdr:from>
      <xdr:col>7</xdr:col>
      <xdr:colOff>260924</xdr:colOff>
      <xdr:row>43</xdr:row>
      <xdr:rowOff>124250</xdr:rowOff>
    </xdr:from>
    <xdr:to>
      <xdr:col>11</xdr:col>
      <xdr:colOff>469899</xdr:colOff>
      <xdr:row>48</xdr:row>
      <xdr:rowOff>43620</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2927924" y="7388650"/>
          <a:ext cx="2342575" cy="744870"/>
        </a:xfrm>
        <a:prstGeom prst="wedgeRectCallout">
          <a:avLst>
            <a:gd name="adj1" fmla="val -102936"/>
            <a:gd name="adj2" fmla="val 36801"/>
          </a:avLst>
        </a:prstGeom>
        <a:solidFill>
          <a:srgbClr val="FFFF00"/>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a:solidFill>
                <a:schemeClr val="tx1"/>
              </a:solidFill>
            </a:rPr>
            <a:t>ここをクリックすると参考図書の</a:t>
          </a:r>
          <a:endParaRPr kumimoji="1" lang="en-US" altLang="ja-JP" sz="1100">
            <a:solidFill>
              <a:schemeClr val="tx1"/>
            </a:solidFill>
          </a:endParaRPr>
        </a:p>
        <a:p>
          <a:pPr algn="l"/>
          <a:r>
            <a:rPr kumimoji="1" lang="ja-JP" altLang="en-US" sz="1100">
              <a:solidFill>
                <a:schemeClr val="tx1"/>
              </a:solidFill>
            </a:rPr>
            <a:t>一覧を見ることができます</a:t>
          </a:r>
        </a:p>
      </xdr:txBody>
    </xdr:sp>
    <xdr:clientData/>
  </xdr:twoCellAnchor>
  <xdr:twoCellAnchor>
    <xdr:from>
      <xdr:col>15</xdr:col>
      <xdr:colOff>106211</xdr:colOff>
      <xdr:row>7</xdr:row>
      <xdr:rowOff>96523</xdr:rowOff>
    </xdr:from>
    <xdr:to>
      <xdr:col>19</xdr:col>
      <xdr:colOff>199622</xdr:colOff>
      <xdr:row>16</xdr:row>
      <xdr:rowOff>18794</xdr:rowOff>
    </xdr:to>
    <xdr:grpSp>
      <xdr:nvGrpSpPr>
        <xdr:cNvPr id="3" name="グループ化 2">
          <a:extLst>
            <a:ext uri="{FF2B5EF4-FFF2-40B4-BE49-F238E27FC236}">
              <a16:creationId xmlns:a16="http://schemas.microsoft.com/office/drawing/2014/main" id="{F5276DFB-86B0-CCFC-F776-1AC280907144}"/>
            </a:ext>
          </a:extLst>
        </xdr:cNvPr>
        <xdr:cNvGrpSpPr/>
      </xdr:nvGrpSpPr>
      <xdr:grpSpPr>
        <a:xfrm>
          <a:off x="5733288" y="1158927"/>
          <a:ext cx="2232872" cy="1460925"/>
          <a:chOff x="5454865" y="1063677"/>
          <a:chExt cx="2232872" cy="1460925"/>
        </a:xfrm>
      </xdr:grpSpPr>
      <xdr:pic>
        <xdr:nvPicPr>
          <xdr:cNvPr id="23" name="図 22">
            <a:extLst>
              <a:ext uri="{FF2B5EF4-FFF2-40B4-BE49-F238E27FC236}">
                <a16:creationId xmlns:a16="http://schemas.microsoft.com/office/drawing/2014/main" id="{326348E9-5C13-4B3D-99E9-E78144F66430}"/>
              </a:ext>
            </a:extLst>
          </xdr:cNvPr>
          <xdr:cNvPicPr>
            <a:picLocks noChangeAspect="1"/>
          </xdr:cNvPicPr>
        </xdr:nvPicPr>
        <xdr:blipFill rotWithShape="1">
          <a:blip xmlns:r="http://schemas.openxmlformats.org/officeDocument/2006/relationships" r:embed="rId2"/>
          <a:srcRect l="7" t="66756" r="76358" b="5734"/>
          <a:stretch/>
        </xdr:blipFill>
        <xdr:spPr>
          <a:xfrm>
            <a:off x="5454865" y="1063677"/>
            <a:ext cx="2232872" cy="1429387"/>
          </a:xfrm>
          <a:prstGeom prst="rect">
            <a:avLst/>
          </a:prstGeom>
          <a:ln w="9525">
            <a:solidFill>
              <a:schemeClr val="tx1"/>
            </a:solidFill>
          </a:ln>
        </xdr:spPr>
      </xdr:pic>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72709" y="2326297"/>
            <a:ext cx="576537" cy="198305"/>
          </a:xfrm>
          <a:prstGeom prst="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18</xdr:col>
      <xdr:colOff>261938</xdr:colOff>
      <xdr:row>14</xdr:row>
      <xdr:rowOff>158217</xdr:rowOff>
    </xdr:from>
    <xdr:to>
      <xdr:col>24</xdr:col>
      <xdr:colOff>476250</xdr:colOff>
      <xdr:row>16</xdr:row>
      <xdr:rowOff>32657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215188" y="2261044"/>
          <a:ext cx="3423504" cy="277421"/>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b="1">
              <a:solidFill>
                <a:schemeClr val="tx1"/>
              </a:solidFill>
            </a:rPr>
            <a:t>①入力用申込書をクリックして別シートに移動します</a:t>
          </a:r>
          <a:endParaRPr kumimoji="1" lang="en-US" altLang="ja-JP" sz="1100" b="1">
            <a:solidFill>
              <a:schemeClr val="tx1"/>
            </a:solidFill>
          </a:endParaRPr>
        </a:p>
      </xdr:txBody>
    </xdr:sp>
    <xdr:clientData/>
  </xdr:twoCellAnchor>
  <xdr:twoCellAnchor>
    <xdr:from>
      <xdr:col>15</xdr:col>
      <xdr:colOff>99391</xdr:colOff>
      <xdr:row>19</xdr:row>
      <xdr:rowOff>112135</xdr:rowOff>
    </xdr:from>
    <xdr:to>
      <xdr:col>21</xdr:col>
      <xdr:colOff>314618</xdr:colOff>
      <xdr:row>37</xdr:row>
      <xdr:rowOff>148251</xdr:rowOff>
    </xdr:to>
    <xdr:grpSp>
      <xdr:nvGrpSpPr>
        <xdr:cNvPr id="2" name="グループ化 1">
          <a:extLst>
            <a:ext uri="{FF2B5EF4-FFF2-40B4-BE49-F238E27FC236}">
              <a16:creationId xmlns:a16="http://schemas.microsoft.com/office/drawing/2014/main" id="{4CC690FB-958E-EF8F-4026-EA79A50AEE30}"/>
            </a:ext>
          </a:extLst>
        </xdr:cNvPr>
        <xdr:cNvGrpSpPr/>
      </xdr:nvGrpSpPr>
      <xdr:grpSpPr>
        <a:xfrm>
          <a:off x="5726468" y="3196770"/>
          <a:ext cx="3424419" cy="3194019"/>
          <a:chOff x="5448045" y="3101520"/>
          <a:chExt cx="3424419" cy="3194019"/>
        </a:xfrm>
      </xdr:grpSpPr>
      <xdr:pic>
        <xdr:nvPicPr>
          <xdr:cNvPr id="10" name="図 9">
            <a:extLst>
              <a:ext uri="{FF2B5EF4-FFF2-40B4-BE49-F238E27FC236}">
                <a16:creationId xmlns:a16="http://schemas.microsoft.com/office/drawing/2014/main" id="{00000000-0008-0000-0000-00000A000000}"/>
              </a:ext>
            </a:extLst>
          </xdr:cNvPr>
          <xdr:cNvPicPr>
            <a:picLocks noChangeAspect="1"/>
          </xdr:cNvPicPr>
        </xdr:nvPicPr>
        <xdr:blipFill rotWithShape="1">
          <a:blip xmlns:r="http://schemas.openxmlformats.org/officeDocument/2006/relationships" r:embed="rId3"/>
          <a:srcRect r="43256" b="3689"/>
          <a:stretch/>
        </xdr:blipFill>
        <xdr:spPr>
          <a:xfrm>
            <a:off x="5448045" y="3101520"/>
            <a:ext cx="3424419" cy="3194019"/>
          </a:xfrm>
          <a:prstGeom prst="rect">
            <a:avLst/>
          </a:prstGeom>
          <a:ln>
            <a:solidFill>
              <a:schemeClr val="tx1"/>
            </a:solidFill>
          </a:ln>
        </xdr:spPr>
      </xdr:pic>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561972" y="4019316"/>
            <a:ext cx="2671216" cy="1382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183923" y="4491404"/>
            <a:ext cx="1458057" cy="322384"/>
          </a:xfrm>
          <a:prstGeom prst="rect">
            <a:avLst/>
          </a:prstGeom>
          <a:solidFill>
            <a:schemeClr val="bg1"/>
          </a:solid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b="1">
                <a:solidFill>
                  <a:schemeClr val="tx1"/>
                </a:solidFill>
              </a:rPr>
              <a:t>②赤枠内を入力</a:t>
            </a:r>
            <a:endParaRPr kumimoji="1" lang="en-US" altLang="ja-JP" sz="1100" b="1">
              <a:solidFill>
                <a:schemeClr val="tx1"/>
              </a:solidFill>
            </a:endParaRP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775889" y="5590126"/>
            <a:ext cx="143678" cy="54537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21</xdr:col>
      <xdr:colOff>142081</xdr:colOff>
      <xdr:row>33</xdr:row>
      <xdr:rowOff>45236</xdr:rowOff>
    </xdr:from>
    <xdr:to>
      <xdr:col>24</xdr:col>
      <xdr:colOff>315059</xdr:colOff>
      <xdr:row>36</xdr:row>
      <xdr:rowOff>109904</xdr:rowOff>
    </xdr:to>
    <xdr:sp macro="" textlink="">
      <xdr:nvSpPr>
        <xdr:cNvPr id="14" name="吹き出し: 四角形 13">
          <a:extLst>
            <a:ext uri="{FF2B5EF4-FFF2-40B4-BE49-F238E27FC236}">
              <a16:creationId xmlns:a16="http://schemas.microsoft.com/office/drawing/2014/main" id="{00000000-0008-0000-0000-00000E000000}"/>
            </a:ext>
          </a:extLst>
        </xdr:cNvPr>
        <xdr:cNvSpPr/>
      </xdr:nvSpPr>
      <xdr:spPr>
        <a:xfrm>
          <a:off x="8699927" y="5467159"/>
          <a:ext cx="1777574" cy="548245"/>
        </a:xfrm>
        <a:prstGeom prst="wedgeRectCallout">
          <a:avLst>
            <a:gd name="adj1" fmla="val -91099"/>
            <a:gd name="adj2" fmla="val 5481"/>
          </a:avLst>
        </a:prstGeom>
        <a:solidFill>
          <a:srgbClr val="FFFF00"/>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100">
              <a:solidFill>
                <a:schemeClr val="tx1"/>
              </a:solidFill>
            </a:rPr>
            <a:t>注文する図書の数量を</a:t>
          </a:r>
          <a:endParaRPr kumimoji="1" lang="en-US" altLang="ja-JP" sz="1100">
            <a:solidFill>
              <a:schemeClr val="tx1"/>
            </a:solidFill>
          </a:endParaRPr>
        </a:p>
        <a:p>
          <a:pPr algn="l"/>
          <a:r>
            <a:rPr kumimoji="1" lang="ja-JP" altLang="en-US" sz="1100">
              <a:solidFill>
                <a:schemeClr val="tx1"/>
              </a:solidFill>
            </a:rPr>
            <a:t>入力してください。</a:t>
          </a:r>
        </a:p>
      </xdr:txBody>
    </xdr:sp>
    <xdr:clientData/>
  </xdr:twoCellAnchor>
  <xdr:twoCellAnchor>
    <xdr:from>
      <xdr:col>19</xdr:col>
      <xdr:colOff>189259</xdr:colOff>
      <xdr:row>47</xdr:row>
      <xdr:rowOff>102577</xdr:rowOff>
    </xdr:from>
    <xdr:to>
      <xdr:col>23</xdr:col>
      <xdr:colOff>80596</xdr:colOff>
      <xdr:row>50</xdr:row>
      <xdr:rowOff>108857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656859" y="7956620"/>
          <a:ext cx="2024937" cy="496137"/>
        </a:xfrm>
        <a:prstGeom prst="rect">
          <a:avLst/>
        </a:prstGeom>
        <a:solidFill>
          <a:schemeClr val="bg1"/>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rPr>
            <a:t>③</a:t>
          </a:r>
          <a:r>
            <a:rPr kumimoji="1" lang="ja-JP" altLang="en-US" sz="1100" b="1">
              <a:solidFill>
                <a:schemeClr val="tx1"/>
              </a:solidFill>
              <a:effectLst/>
              <a:latin typeface="+mn-lt"/>
              <a:ea typeface="+mn-ea"/>
              <a:cs typeface="+mn-cs"/>
            </a:rPr>
            <a:t>確認</a:t>
          </a:r>
          <a:r>
            <a:rPr kumimoji="1" lang="ja-JP" altLang="ja-JP" sz="1100" b="1">
              <a:solidFill>
                <a:schemeClr val="tx1"/>
              </a:solidFill>
              <a:effectLst/>
              <a:latin typeface="+mn-lt"/>
              <a:ea typeface="+mn-ea"/>
              <a:cs typeface="+mn-cs"/>
            </a:rPr>
            <a:t>用申込書をクリックし</a:t>
          </a:r>
          <a:r>
            <a:rPr kumimoji="1" lang="ja-JP" altLang="en-US" sz="1100" b="1">
              <a:solidFill>
                <a:schemeClr val="tx1"/>
              </a:solidFill>
              <a:effectLst/>
              <a:latin typeface="+mn-lt"/>
              <a:ea typeface="+mn-ea"/>
              <a:cs typeface="+mn-cs"/>
            </a:rPr>
            <a:t>て</a:t>
          </a:r>
          <a:endParaRPr kumimoji="1"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effectLst/>
              <a:latin typeface="+mn-lt"/>
              <a:ea typeface="+mn-ea"/>
              <a:cs typeface="+mn-cs"/>
            </a:rPr>
            <a:t>　 </a:t>
          </a:r>
          <a:r>
            <a:rPr kumimoji="1" lang="ja-JP" altLang="ja-JP" sz="1100" b="1">
              <a:solidFill>
                <a:schemeClr val="tx1"/>
              </a:solidFill>
              <a:effectLst/>
              <a:latin typeface="+mn-lt"/>
              <a:ea typeface="+mn-ea"/>
              <a:cs typeface="+mn-cs"/>
            </a:rPr>
            <a:t>別シートに移動します</a:t>
          </a:r>
          <a:endParaRPr lang="ja-JP" altLang="ja-JP">
            <a:solidFill>
              <a:schemeClr val="tx1"/>
            </a:solidFill>
            <a:effectLst/>
          </a:endParaRPr>
        </a:p>
      </xdr:txBody>
    </xdr:sp>
    <xdr:clientData/>
  </xdr:twoCellAnchor>
  <xdr:twoCellAnchor>
    <xdr:from>
      <xdr:col>2</xdr:col>
      <xdr:colOff>158750</xdr:colOff>
      <xdr:row>47</xdr:row>
      <xdr:rowOff>50801</xdr:rowOff>
    </xdr:from>
    <xdr:to>
      <xdr:col>4</xdr:col>
      <xdr:colOff>527050</xdr:colOff>
      <xdr:row>48</xdr:row>
      <xdr:rowOff>50801</xdr:rowOff>
    </xdr:to>
    <xdr:sp macro="" textlink="">
      <xdr:nvSpPr>
        <xdr:cNvPr id="21" name="正方形/長方形 20">
          <a:extLst>
            <a:ext uri="{FF2B5EF4-FFF2-40B4-BE49-F238E27FC236}">
              <a16:creationId xmlns:a16="http://schemas.microsoft.com/office/drawing/2014/main" id="{71C22FA4-8A12-47F7-83B7-B630B7548B1A}"/>
            </a:ext>
          </a:extLst>
        </xdr:cNvPr>
        <xdr:cNvSpPr/>
      </xdr:nvSpPr>
      <xdr:spPr>
        <a:xfrm>
          <a:off x="158750" y="7975601"/>
          <a:ext cx="1435100" cy="1651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47624</xdr:colOff>
      <xdr:row>41</xdr:row>
      <xdr:rowOff>35719</xdr:rowOff>
    </xdr:from>
    <xdr:to>
      <xdr:col>19</xdr:col>
      <xdr:colOff>144249</xdr:colOff>
      <xdr:row>50</xdr:row>
      <xdr:rowOff>29786</xdr:rowOff>
    </xdr:to>
    <xdr:grpSp>
      <xdr:nvGrpSpPr>
        <xdr:cNvPr id="5" name="グループ化 4">
          <a:extLst>
            <a:ext uri="{FF2B5EF4-FFF2-40B4-BE49-F238E27FC236}">
              <a16:creationId xmlns:a16="http://schemas.microsoft.com/office/drawing/2014/main" id="{048086F7-9EA6-25B1-5230-0BC3BEAA4CF4}"/>
            </a:ext>
          </a:extLst>
        </xdr:cNvPr>
        <xdr:cNvGrpSpPr/>
      </xdr:nvGrpSpPr>
      <xdr:grpSpPr>
        <a:xfrm>
          <a:off x="5674701" y="6923027"/>
          <a:ext cx="2236086" cy="1466778"/>
          <a:chOff x="5396278" y="6827777"/>
          <a:chExt cx="2236086" cy="1466778"/>
        </a:xfrm>
      </xdr:grpSpPr>
      <xdr:pic>
        <xdr:nvPicPr>
          <xdr:cNvPr id="24" name="図 23">
            <a:extLst>
              <a:ext uri="{FF2B5EF4-FFF2-40B4-BE49-F238E27FC236}">
                <a16:creationId xmlns:a16="http://schemas.microsoft.com/office/drawing/2014/main" id="{10547834-8DD8-47E0-89AC-94AC6B96FFA1}"/>
              </a:ext>
            </a:extLst>
          </xdr:cNvPr>
          <xdr:cNvPicPr>
            <a:picLocks noChangeAspect="1"/>
          </xdr:cNvPicPr>
        </xdr:nvPicPr>
        <xdr:blipFill rotWithShape="1">
          <a:blip xmlns:r="http://schemas.openxmlformats.org/officeDocument/2006/relationships" r:embed="rId2"/>
          <a:srcRect l="7" t="66756" r="76358" b="5734"/>
          <a:stretch/>
        </xdr:blipFill>
        <xdr:spPr>
          <a:xfrm>
            <a:off x="5396278" y="6827777"/>
            <a:ext cx="2232872" cy="1438545"/>
          </a:xfrm>
          <a:prstGeom prst="rect">
            <a:avLst/>
          </a:prstGeom>
          <a:ln w="9525">
            <a:solidFill>
              <a:schemeClr val="tx1"/>
            </a:solidFill>
          </a:ln>
        </xdr:spPr>
      </xdr:pic>
      <xdr:sp macro="" textlink="">
        <xdr:nvSpPr>
          <xdr:cNvPr id="25" name="正方形/長方形 24">
            <a:extLst>
              <a:ext uri="{FF2B5EF4-FFF2-40B4-BE49-F238E27FC236}">
                <a16:creationId xmlns:a16="http://schemas.microsoft.com/office/drawing/2014/main" id="{6C251188-79B7-4D65-BA7C-021BC6F40B9F}"/>
              </a:ext>
            </a:extLst>
          </xdr:cNvPr>
          <xdr:cNvSpPr/>
        </xdr:nvSpPr>
        <xdr:spPr>
          <a:xfrm>
            <a:off x="7055827" y="8096250"/>
            <a:ext cx="576537" cy="198305"/>
          </a:xfrm>
          <a:prstGeom prst="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314325</xdr:colOff>
          <xdr:row>4</xdr:row>
          <xdr:rowOff>95250</xdr:rowOff>
        </xdr:from>
        <xdr:to>
          <xdr:col>8</xdr:col>
          <xdr:colOff>219075</xdr:colOff>
          <xdr:row>5</xdr:row>
          <xdr:rowOff>123825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1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304800</xdr:colOff>
          <xdr:row>5</xdr:row>
          <xdr:rowOff>180975</xdr:rowOff>
        </xdr:from>
        <xdr:to>
          <xdr:col>8</xdr:col>
          <xdr:colOff>238125</xdr:colOff>
          <xdr:row>5</xdr:row>
          <xdr:rowOff>428625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266700</xdr:colOff>
          <xdr:row>9</xdr:row>
          <xdr:rowOff>38100</xdr:rowOff>
        </xdr:from>
        <xdr:to>
          <xdr:col>3</xdr:col>
          <xdr:colOff>57150</xdr:colOff>
          <xdr:row>10</xdr:row>
          <xdr:rowOff>123825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9</xdr:row>
          <xdr:rowOff>47625</xdr:rowOff>
        </xdr:from>
        <xdr:to>
          <xdr:col>5</xdr:col>
          <xdr:colOff>438150</xdr:colOff>
          <xdr:row>10</xdr:row>
          <xdr:rowOff>133350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159600</xdr:colOff>
      <xdr:row>0</xdr:row>
      <xdr:rowOff>77409</xdr:rowOff>
    </xdr:from>
    <xdr:to>
      <xdr:col>16</xdr:col>
      <xdr:colOff>16566</xdr:colOff>
      <xdr:row>12</xdr:row>
      <xdr:rowOff>139211</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6371557" y="77409"/>
          <a:ext cx="4072813" cy="3432824"/>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b="1"/>
            <a:t>【</a:t>
          </a:r>
          <a:r>
            <a:rPr kumimoji="1" lang="ja-JP" altLang="en-US" sz="1200" b="1"/>
            <a:t>検索の方法</a:t>
          </a:r>
          <a:r>
            <a:rPr kumimoji="1" lang="en-US" altLang="ja-JP" sz="1200" b="1"/>
            <a:t>】</a:t>
          </a:r>
        </a:p>
        <a:p>
          <a:pPr algn="l"/>
          <a:r>
            <a:rPr kumimoji="1" lang="ja-JP" altLang="en-US" sz="1100"/>
            <a:t>①検索したいタイトルの右下にある</a:t>
          </a:r>
          <a:r>
            <a:rPr kumimoji="1" lang="en-US" altLang="ja-JP" sz="1100"/>
            <a:t>【</a:t>
          </a:r>
          <a:r>
            <a:rPr kumimoji="1" lang="ja-JP" altLang="en-US" sz="1100"/>
            <a:t>▽</a:t>
          </a:r>
          <a:r>
            <a:rPr kumimoji="1" lang="en-US" altLang="ja-JP" sz="1100"/>
            <a:t>】</a:t>
          </a:r>
          <a:r>
            <a:rPr kumimoji="1" lang="ja-JP" altLang="en-US" sz="1100"/>
            <a:t>を押す</a:t>
          </a:r>
          <a:endParaRPr kumimoji="1" lang="en-US" altLang="ja-JP" sz="1100"/>
        </a:p>
        <a:p>
          <a:pPr algn="l"/>
          <a:r>
            <a:rPr kumimoji="1" lang="ja-JP" altLang="en-US" sz="1100"/>
            <a:t>②その列で探したい検索ワードを入力してください</a:t>
          </a:r>
          <a:endParaRPr kumimoji="1" lang="en-US" altLang="ja-JP" sz="1100"/>
        </a:p>
        <a:p>
          <a:pPr algn="l"/>
          <a:r>
            <a:rPr kumimoji="1" lang="ja-JP" altLang="en-US" sz="1100"/>
            <a:t>③</a:t>
          </a:r>
          <a:r>
            <a:rPr kumimoji="1" lang="en-US" altLang="ja-JP" sz="1100"/>
            <a:t>OK</a:t>
          </a:r>
          <a:r>
            <a:rPr kumimoji="1" lang="ja-JP" altLang="en-US" sz="1100"/>
            <a:t>を押す</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xdr:txBody>
    </xdr:sp>
    <xdr:clientData/>
  </xdr:twoCellAnchor>
  <xdr:twoCellAnchor>
    <xdr:from>
      <xdr:col>10</xdr:col>
      <xdr:colOff>320202</xdr:colOff>
      <xdr:row>6</xdr:row>
      <xdr:rowOff>405552</xdr:rowOff>
    </xdr:from>
    <xdr:to>
      <xdr:col>12</xdr:col>
      <xdr:colOff>263458</xdr:colOff>
      <xdr:row>7</xdr:row>
      <xdr:rowOff>78980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7153883" y="2278126"/>
          <a:ext cx="1098415" cy="131439"/>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245969</xdr:colOff>
      <xdr:row>3</xdr:row>
      <xdr:rowOff>49360</xdr:rowOff>
    </xdr:from>
    <xdr:to>
      <xdr:col>15</xdr:col>
      <xdr:colOff>602098</xdr:colOff>
      <xdr:row>13</xdr:row>
      <xdr:rowOff>56592</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6455536" y="1075129"/>
          <a:ext cx="4056225" cy="2535021"/>
          <a:chOff x="6613066" y="1324245"/>
          <a:chExt cx="3902359" cy="2520367"/>
        </a:xfrm>
      </xdr:grpSpPr>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rotWithShape="1">
          <a:blip xmlns:r="http://schemas.openxmlformats.org/officeDocument/2006/relationships" r:embed="rId1"/>
          <a:srcRect l="1359" t="35592" r="51542" b="8765"/>
          <a:stretch/>
        </xdr:blipFill>
        <xdr:spPr>
          <a:xfrm>
            <a:off x="6613066" y="1324245"/>
            <a:ext cx="3902359" cy="2520367"/>
          </a:xfrm>
          <a:prstGeom prst="rect">
            <a:avLst/>
          </a:prstGeom>
        </xdr:spPr>
      </xdr:pic>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8158844" y="1502438"/>
            <a:ext cx="163285" cy="154492"/>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7757965" y="3381156"/>
            <a:ext cx="194554" cy="131439"/>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168995" y="2499765"/>
            <a:ext cx="1100910" cy="127697"/>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7859042" y="1444778"/>
            <a:ext cx="326504" cy="26147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①</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6917899" y="2441147"/>
            <a:ext cx="327421" cy="257816"/>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②</a:t>
            </a: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491139" y="3311585"/>
            <a:ext cx="327421" cy="26285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③</a:t>
            </a:r>
          </a:p>
        </xdr:txBody>
      </xdr:sp>
    </xdr:grpSp>
    <xdr:clientData/>
  </xdr:twoCellAnchor>
  <mc:AlternateContent xmlns:mc="http://schemas.openxmlformats.org/markup-compatibility/2006">
    <mc:Choice xmlns:a14="http://schemas.microsoft.com/office/drawing/2010/main" Requires="a14">
      <xdr:twoCellAnchor editAs="oneCell">
        <xdr:from>
          <xdr:col>3</xdr:col>
          <xdr:colOff>38100</xdr:colOff>
          <xdr:row>2</xdr:row>
          <xdr:rowOff>514350</xdr:rowOff>
        </xdr:from>
        <xdr:to>
          <xdr:col>3</xdr:col>
          <xdr:colOff>1200150</xdr:colOff>
          <xdr:row>4</xdr:row>
          <xdr:rowOff>95250</xdr:rowOff>
        </xdr:to>
        <xdr:sp macro="" textlink="">
          <xdr:nvSpPr>
            <xdr:cNvPr id="4111" name="Option Button 15" hidden="1">
              <a:extLst>
                <a:ext uri="{63B3BB69-23CF-44E3-9099-C40C66FF867C}">
                  <a14:compatExt spid="_x0000_s4111"/>
                </a:ext>
                <a:ext uri="{FF2B5EF4-FFF2-40B4-BE49-F238E27FC236}">
                  <a16:creationId xmlns:a16="http://schemas.microsoft.com/office/drawing/2014/main" id="{00000000-0008-0000-01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個人・個人事業主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2</xdr:row>
          <xdr:rowOff>514350</xdr:rowOff>
        </xdr:from>
        <xdr:to>
          <xdr:col>7</xdr:col>
          <xdr:colOff>285750</xdr:colOff>
          <xdr:row>4</xdr:row>
          <xdr:rowOff>95250</xdr:rowOff>
        </xdr:to>
        <xdr:sp macro="" textlink="">
          <xdr:nvSpPr>
            <xdr:cNvPr id="4112" name="Option Button 16" hidden="1">
              <a:extLst>
                <a:ext uri="{63B3BB69-23CF-44E3-9099-C40C66FF867C}">
                  <a14:compatExt spid="_x0000_s4112"/>
                </a:ext>
                <a:ext uri="{FF2B5EF4-FFF2-40B4-BE49-F238E27FC236}">
                  <a16:creationId xmlns:a16="http://schemas.microsoft.com/office/drawing/2014/main" id="{00000000-0008-0000-01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法人（会員）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1457325</xdr:colOff>
          <xdr:row>2</xdr:row>
          <xdr:rowOff>514350</xdr:rowOff>
        </xdr:from>
        <xdr:to>
          <xdr:col>5</xdr:col>
          <xdr:colOff>123825</xdr:colOff>
          <xdr:row>4</xdr:row>
          <xdr:rowOff>95250</xdr:rowOff>
        </xdr:to>
        <xdr:sp macro="" textlink="">
          <xdr:nvSpPr>
            <xdr:cNvPr id="4113" name="Option Button 17" hidden="1">
              <a:extLst>
                <a:ext uri="{63B3BB69-23CF-44E3-9099-C40C66FF867C}">
                  <a14:compatExt spid="_x0000_s4113"/>
                </a:ext>
                <a:ext uri="{FF2B5EF4-FFF2-40B4-BE49-F238E27FC236}">
                  <a16:creationId xmlns:a16="http://schemas.microsoft.com/office/drawing/2014/main" id="{00000000-0008-0000-01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法人（非会員）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676275</xdr:colOff>
          <xdr:row>3</xdr:row>
          <xdr:rowOff>85725</xdr:rowOff>
        </xdr:from>
        <xdr:to>
          <xdr:col>8</xdr:col>
          <xdr:colOff>819150</xdr:colOff>
          <xdr:row>4</xdr:row>
          <xdr:rowOff>419100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自宅住所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676275</xdr:colOff>
          <xdr:row>4</xdr:row>
          <xdr:rowOff>219075</xdr:rowOff>
        </xdr:from>
        <xdr:to>
          <xdr:col>9</xdr:col>
          <xdr:colOff>19050</xdr:colOff>
          <xdr:row>4</xdr:row>
          <xdr:rowOff>704850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会社住所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238125</xdr:colOff>
          <xdr:row>8</xdr:row>
          <xdr:rowOff>38100</xdr:rowOff>
        </xdr:from>
        <xdr:to>
          <xdr:col>3</xdr:col>
          <xdr:colOff>1200150</xdr:colOff>
          <xdr:row>9</xdr:row>
          <xdr:rowOff>133350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来所渡し希望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xdr:row>
          <xdr:rowOff>47625</xdr:rowOff>
        </xdr:from>
        <xdr:to>
          <xdr:col>8</xdr:col>
          <xdr:colOff>47625</xdr:colOff>
          <xdr:row>9</xdr:row>
          <xdr:rowOff>142875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ＭＳ Ｐゴシック"/>
                  <a:ea typeface="ＭＳ Ｐゴシック"/>
                </a:rPr>
                <a:t>送付渡し希望</a:t>
              </a:r>
            </a:p>
          </xdr:txBody>
        </xdr:sp>
        <xdr:clientData/>
      </xdr:twoCellAnchor>
    </mc:Choice>
    <mc:Fallback/>
  </mc:AlternateContent>
  <xdr:twoCellAnchor>
    <xdr:from>
      <xdr:col>3</xdr:col>
      <xdr:colOff>44450</xdr:colOff>
      <xdr:row>1</xdr:row>
      <xdr:rowOff>520700</xdr:rowOff>
    </xdr:from>
    <xdr:to>
      <xdr:col>7</xdr:col>
      <xdr:colOff>331788</xdr:colOff>
      <xdr:row>3</xdr:row>
      <xdr:rowOff>128587</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265891" y="812053"/>
          <a:ext cx="3940456" cy="526769"/>
          <a:chOff x="1266825" y="806450"/>
          <a:chExt cx="3922713" cy="520700"/>
        </a:xfrm>
      </xdr:grpSpPr>
      <xdr:sp macro="" textlink="">
        <xdr:nvSpPr>
          <xdr:cNvPr id="7173" name="Option Button 5" hidden="1">
            <a:extLst>
              <a:ext uri="{63B3BB69-23CF-44E3-9099-C40C66FF867C}">
                <a14:compatExt xmlns:a14="http://schemas.microsoft.com/office/drawing/2010/main" spid="_x0000_s7173"/>
              </a:ext>
              <a:ext uri="{FF2B5EF4-FFF2-40B4-BE49-F238E27FC236}">
                <a16:creationId xmlns:a16="http://schemas.microsoft.com/office/drawing/2014/main" id="{00000000-0008-0000-0200-0000051C0000}"/>
              </a:ext>
            </a:extLst>
          </xdr:cNvPr>
          <xdr:cNvSpPr/>
        </xdr:nvSpPr>
        <xdr:spPr bwMode="auto">
          <a:xfrm>
            <a:off x="1266825" y="811213"/>
            <a:ext cx="1162050" cy="511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個人・個人事業主</a:t>
            </a:r>
          </a:p>
        </xdr:txBody>
      </xdr:sp>
      <xdr:sp macro="" textlink="">
        <xdr:nvSpPr>
          <xdr:cNvPr id="7174" name="Option Button 6" hidden="1">
            <a:extLst>
              <a:ext uri="{63B3BB69-23CF-44E3-9099-C40C66FF867C}">
                <a14:compatExt xmlns:a14="http://schemas.microsoft.com/office/drawing/2010/main" spid="_x0000_s7174"/>
              </a:ext>
              <a:ext uri="{FF2B5EF4-FFF2-40B4-BE49-F238E27FC236}">
                <a16:creationId xmlns:a16="http://schemas.microsoft.com/office/drawing/2014/main" id="{00000000-0008-0000-0200-0000061C0000}"/>
              </a:ext>
            </a:extLst>
          </xdr:cNvPr>
          <xdr:cNvSpPr/>
        </xdr:nvSpPr>
        <xdr:spPr bwMode="auto">
          <a:xfrm>
            <a:off x="3935413" y="806450"/>
            <a:ext cx="1254125" cy="520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法人（会員）</a:t>
            </a:r>
          </a:p>
        </xdr:txBody>
      </xdr:sp>
      <xdr:sp macro="" textlink="">
        <xdr:nvSpPr>
          <xdr:cNvPr id="7175" name="Option Button 7" hidden="1">
            <a:extLst>
              <a:ext uri="{63B3BB69-23CF-44E3-9099-C40C66FF867C}">
                <a14:compatExt xmlns:a14="http://schemas.microsoft.com/office/drawing/2010/main" spid="_x0000_s7175"/>
              </a:ext>
              <a:ext uri="{FF2B5EF4-FFF2-40B4-BE49-F238E27FC236}">
                <a16:creationId xmlns:a16="http://schemas.microsoft.com/office/drawing/2014/main" id="{00000000-0008-0000-0200-0000071C0000}"/>
              </a:ext>
            </a:extLst>
          </xdr:cNvPr>
          <xdr:cNvSpPr/>
        </xdr:nvSpPr>
        <xdr:spPr bwMode="auto">
          <a:xfrm>
            <a:off x="2716213" y="806450"/>
            <a:ext cx="1263650" cy="520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法人（非会員）</a:t>
            </a:r>
          </a:p>
        </xdr:txBody>
      </xdr:sp>
    </xdr:grpSp>
    <xdr:clientData/>
  </xdr:twoCellAnchor>
  <xdr:twoCellAnchor editAs="oneCell">
    <xdr:from>
      <xdr:col>0</xdr:col>
      <xdr:colOff>190620</xdr:colOff>
      <xdr:row>27</xdr:row>
      <xdr:rowOff>24341</xdr:rowOff>
    </xdr:from>
    <xdr:to>
      <xdr:col>8</xdr:col>
      <xdr:colOff>820027</xdr:colOff>
      <xdr:row>28</xdr:row>
      <xdr:rowOff>456903</xdr:rowOff>
    </xdr:to>
    <xdr:pic>
      <xdr:nvPicPr>
        <xdr:cNvPr id="4" name="図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190620" y="8422216"/>
          <a:ext cx="5931657" cy="972312"/>
        </a:xfrm>
        <a:prstGeom prst="rect">
          <a:avLst/>
        </a:prstGeom>
      </xdr:spPr>
    </xdr:pic>
    <xdr:clientData/>
  </xdr:twoCellAnchor>
  <mc:AlternateContent xmlns:mc="http://schemas.openxmlformats.org/markup-compatibility/2006">
    <mc:Choice xmlns:a14="http://schemas.microsoft.com/office/drawing/2010/main" Requires="a14">
      <xdr:twoCellAnchor>
        <xdr:from>
          <xdr:col>3</xdr:col>
          <xdr:colOff>47625</xdr:colOff>
          <xdr:row>1</xdr:row>
          <xdr:rowOff>523875</xdr:rowOff>
        </xdr:from>
        <xdr:to>
          <xdr:col>7</xdr:col>
          <xdr:colOff>333375</xdr:colOff>
          <xdr:row>3</xdr:row>
          <xdr:rowOff>123825</xdr:rowOff>
        </xdr:to>
        <xdr:grpSp>
          <xdr:nvGrpSpPr>
            <xdr:cNvPr id="7177" name="Group 9">
              <a:extLst>
                <a:ext uri="{FF2B5EF4-FFF2-40B4-BE49-F238E27FC236}">
                  <a16:creationId xmlns:a16="http://schemas.microsoft.com/office/drawing/2014/main" id="{00000000-0008-0000-0200-0000091C0000}"/>
                </a:ext>
              </a:extLst>
            </xdr:cNvPr>
            <xdr:cNvGrpSpPr>
              <a:grpSpLocks/>
            </xdr:cNvGrpSpPr>
          </xdr:nvGrpSpPr>
          <xdr:grpSpPr bwMode="auto">
            <a:xfrm>
              <a:off x="1269066" y="815228"/>
              <a:ext cx="3938868" cy="518832"/>
              <a:chOff x="12668" y="8064"/>
              <a:chExt cx="39227" cy="5207"/>
            </a:xfrm>
          </xdr:grpSpPr>
          <xdr:sp macro="" textlink="">
            <xdr:nvSpPr>
              <xdr:cNvPr id="3" name="Option Button 5" hidden="1">
                <a:extLst>
                  <a:ext uri="{63B3BB69-23CF-44E3-9099-C40C66FF867C}">
                    <a14:compatExt spid="_x0000_s7173"/>
                  </a:ext>
                  <a:ext uri="{FF2B5EF4-FFF2-40B4-BE49-F238E27FC236}">
                    <a16:creationId xmlns:a16="http://schemas.microsoft.com/office/drawing/2014/main" id="{00000000-0008-0000-0200-000003000000}"/>
                  </a:ext>
                </a:extLst>
              </xdr:cNvPr>
              <xdr:cNvSpPr/>
            </xdr:nvSpPr>
            <xdr:spPr bwMode="auto">
              <a:xfrm>
                <a:off x="12668" y="8112"/>
                <a:ext cx="11620" cy="5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個人・個人事業主</a:t>
                </a:r>
              </a:p>
            </xdr:txBody>
          </xdr:sp>
          <xdr:sp macro="" textlink="">
            <xdr:nvSpPr>
              <xdr:cNvPr id="5" name="Option Button 6" hidden="1">
                <a:extLst>
                  <a:ext uri="{63B3BB69-23CF-44E3-9099-C40C66FF867C}">
                    <a14:compatExt spid="_x0000_s7174"/>
                  </a:ext>
                  <a:ext uri="{FF2B5EF4-FFF2-40B4-BE49-F238E27FC236}">
                    <a16:creationId xmlns:a16="http://schemas.microsoft.com/office/drawing/2014/main" id="{00000000-0008-0000-0200-000005000000}"/>
                  </a:ext>
                </a:extLst>
              </xdr:cNvPr>
              <xdr:cNvSpPr/>
            </xdr:nvSpPr>
            <xdr:spPr bwMode="auto">
              <a:xfrm>
                <a:off x="39354" y="8064"/>
                <a:ext cx="12541" cy="52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法人（会員）</a:t>
                </a:r>
              </a:p>
            </xdr:txBody>
          </xdr:sp>
          <xdr:sp macro="" textlink="">
            <xdr:nvSpPr>
              <xdr:cNvPr id="6" name="Option Button 7" hidden="1">
                <a:extLst>
                  <a:ext uri="{63B3BB69-23CF-44E3-9099-C40C66FF867C}">
                    <a14:compatExt spid="_x0000_s7175"/>
                  </a:ext>
                  <a:ext uri="{FF2B5EF4-FFF2-40B4-BE49-F238E27FC236}">
                    <a16:creationId xmlns:a16="http://schemas.microsoft.com/office/drawing/2014/main" id="{00000000-0008-0000-0200-000006000000}"/>
                  </a:ext>
                </a:extLst>
              </xdr:cNvPr>
              <xdr:cNvSpPr/>
            </xdr:nvSpPr>
            <xdr:spPr bwMode="auto">
              <a:xfrm>
                <a:off x="27162" y="8064"/>
                <a:ext cx="12636" cy="52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法人（非会員）</a:t>
                </a:r>
              </a:p>
            </xdr:txBody>
          </xdr:sp>
        </xdr:grp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00F16EF-D6DF-420A-A786-220804B9AE11}" name="テーブル2" displayName="テーブル2" ref="A17:L155" totalsRowShown="0" headerRowDxfId="19" dataDxfId="17" headerRowBorderDxfId="18" tableBorderDxfId="16" totalsRowBorderDxfId="15">
  <autoFilter ref="A17:L155" xr:uid="{500F16EF-D6DF-420A-A786-220804B9AE11}"/>
  <sortState xmlns:xlrd2="http://schemas.microsoft.com/office/spreadsheetml/2017/richdata2" ref="A18:K103">
    <sortCondition ref="C17:C103"/>
  </sortState>
  <tableColumns count="12">
    <tableColumn id="1" xr3:uid="{F6AA0AC8-CD2C-4358-B156-74E3FC7A2A4B}" name="級別" dataDxfId="14"/>
    <tableColumn id="10" xr3:uid="{0CD6AC03-32AB-41D9-912A-F749EB0E2843}" name="種類" dataDxfId="13"/>
    <tableColumn id="14" xr3:uid="{DA0300FA-D486-44AB-A501-8F60FFD3DCF5}" name="No." dataDxfId="12"/>
    <tableColumn id="9" xr3:uid="{26425E9C-29A5-4821-BAE5-93DCCDC00708}" name="職種名_x000a_（作業名）" dataDxfId="11"/>
    <tableColumn id="3" xr3:uid="{4FD002AF-620F-4586-A290-7AEAF2E31528}" name="年度" dataDxfId="10"/>
    <tableColumn id="7" xr3:uid="{0F6653FE-5BF7-4BFA-A646-4C744D48F31C}" name="価格_x000a_会員" dataDxfId="9"/>
    <tableColumn id="4" xr3:uid="{6ACB2A98-5CCF-4352-97F7-679229EEA1F0}" name="価格_x000a_個人_x000a_非会員" dataDxfId="8"/>
    <tableColumn id="5" xr3:uid="{5DAF2E2F-7552-471A-8553-A7402A965A01}" name="数量" dataDxfId="7"/>
    <tableColumn id="6" xr3:uid="{0AFDC381-0D05-4ABF-85A2-2603FE5F487F}" name="備考" dataDxfId="6"/>
    <tableColumn id="12" xr3:uid="{B4C95E30-CCA9-4E06-AAB8-825675D4C2BE}" name="合計_x000a_会員" dataDxfId="5">
      <calculatedColumnFormula>テーブル2[[#This Row],[価格
会員]]*テーブル2[[#This Row],[数量]]</calculatedColumnFormula>
    </tableColumn>
    <tableColumn id="13" xr3:uid="{7DAB6EFF-6695-442B-90EF-C0CFDFE6A208}" name="合計_x000a_非会員" dataDxfId="4">
      <calculatedColumnFormula>テーブル2[[#This Row],[価格
個人
非会員]]*テーブル2[[#This Row],[数量]]</calculatedColumnFormula>
    </tableColumn>
    <tableColumn id="2" xr3:uid="{2B1BE024-8913-4F1D-B4D8-6A6BAADBEF31}" name="列1" dataDxfId="3"/>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table" Target="../tables/table1.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F2279-3254-4665-BC34-906DB7DBADF4}">
  <sheetPr codeName="Sheet1"/>
  <dimension ref="B1:Z56"/>
  <sheetViews>
    <sheetView tabSelected="1" zoomScale="130" zoomScaleNormal="130" zoomScaleSheetLayoutView="130" workbookViewId="0">
      <selection activeCell="J58" sqref="J58"/>
    </sheetView>
  </sheetViews>
  <sheetFormatPr defaultRowHeight="12.75" x14ac:dyDescent="0.2"/>
  <cols>
    <col min="1" max="1" width="0.83203125" customWidth="1"/>
    <col min="2" max="2" width="1" customWidth="1"/>
    <col min="13" max="14" width="1.1640625" customWidth="1"/>
    <col min="15" max="15" width="0.6640625" customWidth="1"/>
    <col min="26" max="26" width="1.1640625" customWidth="1"/>
    <col min="27" max="27" width="1" customWidth="1"/>
  </cols>
  <sheetData>
    <row r="1" spans="2:26" ht="3.6" customHeight="1" thickBot="1" x14ac:dyDescent="0.25"/>
    <row r="2" spans="2:26" ht="5.0999999999999996" customHeight="1" thickTop="1" x14ac:dyDescent="0.2">
      <c r="B2" s="31"/>
      <c r="C2" s="32"/>
      <c r="D2" s="32"/>
      <c r="E2" s="32"/>
      <c r="F2" s="32"/>
      <c r="G2" s="32"/>
      <c r="H2" s="32"/>
      <c r="I2" s="32"/>
      <c r="J2" s="32"/>
      <c r="K2" s="32"/>
      <c r="L2" s="32"/>
      <c r="M2" s="33"/>
      <c r="O2" s="31"/>
      <c r="P2" s="32"/>
      <c r="Q2" s="32"/>
      <c r="R2" s="32"/>
      <c r="S2" s="32"/>
      <c r="T2" s="32"/>
      <c r="U2" s="32"/>
      <c r="V2" s="32"/>
      <c r="W2" s="32"/>
      <c r="X2" s="32"/>
      <c r="Y2" s="32"/>
      <c r="Z2" s="33"/>
    </row>
    <row r="3" spans="2:26" ht="18.75" x14ac:dyDescent="0.2">
      <c r="B3" s="34"/>
      <c r="C3" s="134" t="s">
        <v>162</v>
      </c>
      <c r="D3" s="134"/>
      <c r="E3" s="134"/>
      <c r="F3" s="134"/>
      <c r="G3" s="134"/>
      <c r="H3" s="134"/>
      <c r="I3" s="134"/>
      <c r="J3" s="134"/>
      <c r="K3" s="134"/>
      <c r="L3" s="134"/>
      <c r="M3" s="35"/>
      <c r="N3" s="24"/>
      <c r="O3" s="49"/>
      <c r="P3" s="156" t="s">
        <v>222</v>
      </c>
      <c r="Q3" s="156"/>
      <c r="R3" s="156"/>
      <c r="S3" s="156"/>
      <c r="T3" s="156"/>
      <c r="U3" s="156"/>
      <c r="V3" s="156"/>
      <c r="W3" s="156"/>
      <c r="X3" s="156"/>
      <c r="Y3" s="156"/>
      <c r="Z3" s="36"/>
    </row>
    <row r="4" spans="2:26" ht="12.75" customHeight="1" x14ac:dyDescent="0.2">
      <c r="B4" s="34"/>
      <c r="M4" s="36"/>
      <c r="O4" s="34"/>
      <c r="P4" s="159" t="s">
        <v>223</v>
      </c>
      <c r="Q4" s="159"/>
      <c r="R4" s="159"/>
      <c r="S4" s="159"/>
      <c r="T4" s="159"/>
      <c r="U4" s="159"/>
      <c r="V4" s="159"/>
      <c r="W4" s="159"/>
      <c r="X4" s="159"/>
      <c r="Y4" s="159"/>
      <c r="Z4" s="36"/>
    </row>
    <row r="5" spans="2:26" ht="18.75" x14ac:dyDescent="0.2">
      <c r="B5" s="34"/>
      <c r="C5" s="133" t="s">
        <v>203</v>
      </c>
      <c r="D5" s="133"/>
      <c r="E5" s="133"/>
      <c r="F5" s="133"/>
      <c r="G5" s="133"/>
      <c r="H5" s="133"/>
      <c r="I5" s="133"/>
      <c r="J5" s="133"/>
      <c r="K5" s="133"/>
      <c r="L5" s="133"/>
      <c r="M5" s="37"/>
      <c r="N5" s="25"/>
      <c r="O5" s="50"/>
      <c r="P5" s="159"/>
      <c r="Q5" s="159"/>
      <c r="R5" s="159"/>
      <c r="S5" s="159"/>
      <c r="T5" s="159"/>
      <c r="U5" s="159"/>
      <c r="V5" s="159"/>
      <c r="W5" s="159"/>
      <c r="X5" s="159"/>
      <c r="Y5" s="159"/>
      <c r="Z5" s="36"/>
    </row>
    <row r="6" spans="2:26" ht="12.75" customHeight="1" x14ac:dyDescent="0.2">
      <c r="B6" s="34"/>
      <c r="C6" s="158" t="s">
        <v>178</v>
      </c>
      <c r="D6" s="158"/>
      <c r="E6" s="158"/>
      <c r="F6" s="158"/>
      <c r="G6" s="158"/>
      <c r="H6" s="158"/>
      <c r="I6" s="158"/>
      <c r="J6" s="158"/>
      <c r="K6" s="158"/>
      <c r="L6" s="158"/>
      <c r="M6" s="38"/>
      <c r="N6" s="26"/>
      <c r="O6" s="51"/>
      <c r="P6" s="52" t="s">
        <v>173</v>
      </c>
      <c r="Z6" s="36"/>
    </row>
    <row r="7" spans="2:26" ht="12.75" customHeight="1" x14ac:dyDescent="0.2">
      <c r="B7" s="34"/>
      <c r="C7" s="157" t="s">
        <v>204</v>
      </c>
      <c r="D7" s="157"/>
      <c r="E7" s="157"/>
      <c r="F7" s="157"/>
      <c r="G7" s="157"/>
      <c r="M7" s="36"/>
      <c r="O7" s="34"/>
      <c r="P7" s="26" t="s">
        <v>172</v>
      </c>
      <c r="Z7" s="36"/>
    </row>
    <row r="8" spans="2:26" ht="12.75" customHeight="1" x14ac:dyDescent="0.2">
      <c r="B8" s="34"/>
      <c r="C8" s="138" t="s">
        <v>205</v>
      </c>
      <c r="D8" s="135"/>
      <c r="E8" s="135"/>
      <c r="F8" s="135"/>
      <c r="G8" s="135"/>
      <c r="H8" s="135"/>
      <c r="I8" s="135"/>
      <c r="J8" s="135"/>
      <c r="K8" s="135"/>
      <c r="L8" s="135"/>
      <c r="M8" s="39"/>
      <c r="N8" s="1"/>
      <c r="O8" s="53"/>
      <c r="Z8" s="36"/>
    </row>
    <row r="9" spans="2:26" ht="12.75" customHeight="1" x14ac:dyDescent="0.2">
      <c r="B9" s="34"/>
      <c r="C9" s="135"/>
      <c r="D9" s="135"/>
      <c r="E9" s="135"/>
      <c r="F9" s="135"/>
      <c r="G9" s="135"/>
      <c r="H9" s="135"/>
      <c r="I9" s="135"/>
      <c r="J9" s="135"/>
      <c r="K9" s="135"/>
      <c r="L9" s="135"/>
      <c r="M9" s="39"/>
      <c r="N9" s="1"/>
      <c r="O9" s="53"/>
      <c r="Z9" s="36"/>
    </row>
    <row r="10" spans="2:26" x14ac:dyDescent="0.2">
      <c r="B10" s="34"/>
      <c r="M10" s="36"/>
      <c r="O10" s="34"/>
      <c r="Z10" s="36"/>
    </row>
    <row r="11" spans="2:26" ht="12.75" customHeight="1" x14ac:dyDescent="0.2">
      <c r="B11" s="34"/>
      <c r="C11" s="137" t="s">
        <v>179</v>
      </c>
      <c r="D11" s="137"/>
      <c r="E11" s="137"/>
      <c r="F11" s="137"/>
      <c r="G11" s="137"/>
      <c r="H11" s="137"/>
      <c r="I11" s="137"/>
      <c r="J11" s="137"/>
      <c r="K11" s="137"/>
      <c r="L11" s="137"/>
      <c r="M11" s="40"/>
      <c r="N11" s="27"/>
      <c r="O11" s="54"/>
      <c r="Z11" s="36"/>
    </row>
    <row r="12" spans="2:26" ht="12.75" customHeight="1" x14ac:dyDescent="0.2">
      <c r="B12" s="34"/>
      <c r="C12" s="138" t="s">
        <v>206</v>
      </c>
      <c r="D12" s="135"/>
      <c r="E12" s="135"/>
      <c r="F12" s="135"/>
      <c r="G12" s="135"/>
      <c r="M12" s="36"/>
      <c r="O12" s="34"/>
      <c r="Z12" s="36"/>
    </row>
    <row r="13" spans="2:26" x14ac:dyDescent="0.2">
      <c r="B13" s="34"/>
      <c r="C13" s="135"/>
      <c r="D13" s="135"/>
      <c r="E13" s="135"/>
      <c r="F13" s="135"/>
      <c r="G13" s="135"/>
      <c r="M13" s="36"/>
      <c r="O13" s="34"/>
      <c r="Z13" s="36"/>
    </row>
    <row r="14" spans="2:26" ht="13.5" customHeight="1" x14ac:dyDescent="0.2">
      <c r="B14" s="34"/>
      <c r="C14" s="135"/>
      <c r="D14" s="135"/>
      <c r="E14" s="135"/>
      <c r="F14" s="135"/>
      <c r="G14" s="135"/>
      <c r="M14" s="36"/>
      <c r="O14" s="34"/>
      <c r="Z14" s="36"/>
    </row>
    <row r="15" spans="2:26" ht="12.75" customHeight="1" x14ac:dyDescent="0.2">
      <c r="B15" s="34"/>
      <c r="M15" s="36"/>
      <c r="O15" s="34"/>
      <c r="Z15" s="36"/>
    </row>
    <row r="16" spans="2:26" ht="18.75" x14ac:dyDescent="0.2">
      <c r="B16" s="34"/>
      <c r="C16" s="133" t="s">
        <v>207</v>
      </c>
      <c r="D16" s="133"/>
      <c r="E16" s="133"/>
      <c r="F16" s="133"/>
      <c r="G16" s="133"/>
      <c r="H16" s="133"/>
      <c r="I16" s="133"/>
      <c r="J16" s="133"/>
      <c r="K16" s="133"/>
      <c r="L16" s="133"/>
      <c r="M16" s="37"/>
      <c r="N16" s="25"/>
      <c r="O16" s="50"/>
      <c r="Z16" s="36"/>
    </row>
    <row r="17" spans="2:26" ht="12.75" customHeight="1" x14ac:dyDescent="0.2">
      <c r="B17" s="34"/>
      <c r="C17" s="136" t="s">
        <v>209</v>
      </c>
      <c r="D17" s="136"/>
      <c r="E17" s="136"/>
      <c r="F17" s="136"/>
      <c r="G17" s="136"/>
      <c r="H17" s="136"/>
      <c r="I17" s="136"/>
      <c r="J17" s="136"/>
      <c r="K17" s="28"/>
      <c r="L17" s="28"/>
      <c r="M17" s="41"/>
      <c r="N17" s="28"/>
      <c r="O17" s="55"/>
      <c r="P17" s="52"/>
      <c r="Z17" s="36"/>
    </row>
    <row r="18" spans="2:26" ht="12.75" customHeight="1" x14ac:dyDescent="0.2">
      <c r="B18" s="34"/>
      <c r="C18" s="135" t="s">
        <v>208</v>
      </c>
      <c r="D18" s="135"/>
      <c r="E18" s="135"/>
      <c r="F18" s="135"/>
      <c r="G18" s="135"/>
      <c r="H18" s="135"/>
      <c r="I18" s="135"/>
      <c r="J18" s="135"/>
      <c r="K18" s="135"/>
      <c r="L18" s="135"/>
      <c r="M18" s="39"/>
      <c r="N18" s="1"/>
      <c r="O18" s="53"/>
      <c r="P18" s="52" t="s">
        <v>174</v>
      </c>
      <c r="Z18" s="36"/>
    </row>
    <row r="19" spans="2:26" ht="12.75" customHeight="1" x14ac:dyDescent="0.2">
      <c r="B19" s="34"/>
      <c r="C19" s="135" t="s">
        <v>212</v>
      </c>
      <c r="D19" s="135"/>
      <c r="E19" s="135"/>
      <c r="F19" s="135"/>
      <c r="G19" s="135"/>
      <c r="H19" s="135"/>
      <c r="I19" s="135"/>
      <c r="J19" s="135"/>
      <c r="K19" s="135"/>
      <c r="L19" s="135"/>
      <c r="M19" s="39"/>
      <c r="N19" s="1"/>
      <c r="O19" s="53"/>
      <c r="P19" s="26" t="s">
        <v>225</v>
      </c>
      <c r="Z19" s="36"/>
    </row>
    <row r="20" spans="2:26" ht="12.75" customHeight="1" x14ac:dyDescent="0.2">
      <c r="B20" s="34"/>
      <c r="C20" s="135" t="s">
        <v>210</v>
      </c>
      <c r="D20" s="135"/>
      <c r="E20" s="135"/>
      <c r="F20" s="135"/>
      <c r="G20" s="135"/>
      <c r="H20" s="135"/>
      <c r="I20" s="135"/>
      <c r="J20" s="135"/>
      <c r="K20" s="135"/>
      <c r="L20" s="135"/>
      <c r="M20" s="39"/>
      <c r="N20" s="1"/>
      <c r="O20" s="53"/>
      <c r="Z20" s="36"/>
    </row>
    <row r="21" spans="2:26" ht="13.5" customHeight="1" x14ac:dyDescent="0.2">
      <c r="B21" s="34"/>
      <c r="M21" s="36"/>
      <c r="O21" s="34"/>
      <c r="Z21" s="36"/>
    </row>
    <row r="22" spans="2:26" ht="18.75" x14ac:dyDescent="0.2">
      <c r="B22" s="34"/>
      <c r="C22" s="133" t="s">
        <v>211</v>
      </c>
      <c r="D22" s="133"/>
      <c r="E22" s="133"/>
      <c r="F22" s="133"/>
      <c r="G22" s="133"/>
      <c r="H22" s="133"/>
      <c r="I22" s="133"/>
      <c r="J22" s="133"/>
      <c r="K22" s="133"/>
      <c r="L22" s="133"/>
      <c r="M22" s="37"/>
      <c r="N22" s="25"/>
      <c r="O22" s="50"/>
      <c r="Z22" s="36"/>
    </row>
    <row r="23" spans="2:26" ht="12.75" customHeight="1" x14ac:dyDescent="0.2">
      <c r="B23" s="34"/>
      <c r="C23" s="135" t="s">
        <v>213</v>
      </c>
      <c r="D23" s="135"/>
      <c r="E23" s="135"/>
      <c r="F23" s="135"/>
      <c r="G23" s="135"/>
      <c r="H23" s="135"/>
      <c r="I23" s="135"/>
      <c r="J23" s="135"/>
      <c r="K23" s="135"/>
      <c r="L23" s="135"/>
      <c r="M23" s="39"/>
      <c r="N23" s="1"/>
      <c r="O23" s="53"/>
      <c r="Z23" s="36"/>
    </row>
    <row r="24" spans="2:26" x14ac:dyDescent="0.2">
      <c r="B24" s="34"/>
      <c r="M24" s="36"/>
      <c r="O24" s="34"/>
      <c r="Z24" s="36"/>
    </row>
    <row r="25" spans="2:26" ht="19.5" thickBot="1" x14ac:dyDescent="0.25">
      <c r="B25" s="34"/>
      <c r="C25" s="133" t="s">
        <v>218</v>
      </c>
      <c r="D25" s="133"/>
      <c r="E25" s="133"/>
      <c r="F25" s="133"/>
      <c r="G25" s="133"/>
      <c r="H25" s="133"/>
      <c r="I25" s="133"/>
      <c r="J25" s="133"/>
      <c r="K25" s="133"/>
      <c r="L25" s="133"/>
      <c r="M25" s="37"/>
      <c r="N25" s="25"/>
      <c r="O25" s="50"/>
      <c r="Z25" s="36"/>
    </row>
    <row r="26" spans="2:26" ht="12.75" customHeight="1" thickBot="1" x14ac:dyDescent="0.25">
      <c r="B26" s="34"/>
      <c r="C26" s="128" t="s">
        <v>215</v>
      </c>
      <c r="D26" s="152"/>
      <c r="E26" s="129"/>
      <c r="F26" s="132" t="s">
        <v>221</v>
      </c>
      <c r="G26" s="132"/>
      <c r="H26" s="132"/>
      <c r="I26" s="132"/>
      <c r="J26" s="132"/>
      <c r="K26" s="128" t="s">
        <v>167</v>
      </c>
      <c r="L26" s="129"/>
      <c r="M26" s="42"/>
      <c r="N26" s="22"/>
      <c r="O26" s="56"/>
      <c r="Z26" s="36"/>
    </row>
    <row r="27" spans="2:26" ht="12.75" customHeight="1" thickBot="1" x14ac:dyDescent="0.25">
      <c r="B27" s="34"/>
      <c r="C27" s="130"/>
      <c r="D27" s="153"/>
      <c r="E27" s="131"/>
      <c r="F27" s="160" t="s">
        <v>165</v>
      </c>
      <c r="G27" s="160"/>
      <c r="H27" s="161" t="s">
        <v>166</v>
      </c>
      <c r="I27" s="160"/>
      <c r="J27" s="160"/>
      <c r="K27" s="130"/>
      <c r="L27" s="131"/>
      <c r="M27" s="42"/>
      <c r="N27" s="22"/>
      <c r="O27" s="56"/>
      <c r="Z27" s="36"/>
    </row>
    <row r="28" spans="2:26" ht="12.75" customHeight="1" x14ac:dyDescent="0.2">
      <c r="B28" s="34"/>
      <c r="C28" s="146" t="s">
        <v>169</v>
      </c>
      <c r="D28" s="162"/>
      <c r="E28" s="163"/>
      <c r="F28" s="146" t="s">
        <v>229</v>
      </c>
      <c r="G28" s="147"/>
      <c r="H28" s="146" t="s">
        <v>216</v>
      </c>
      <c r="I28" s="162"/>
      <c r="J28" s="163"/>
      <c r="K28" s="172" t="s">
        <v>170</v>
      </c>
      <c r="L28" s="173"/>
      <c r="M28" s="43"/>
      <c r="N28" s="23"/>
      <c r="O28" s="57"/>
      <c r="Z28" s="36"/>
    </row>
    <row r="29" spans="2:26" ht="12.75" customHeight="1" thickBot="1" x14ac:dyDescent="0.25">
      <c r="B29" s="34"/>
      <c r="C29" s="164"/>
      <c r="D29" s="165"/>
      <c r="E29" s="166"/>
      <c r="F29" s="148"/>
      <c r="G29" s="149"/>
      <c r="H29" s="164"/>
      <c r="I29" s="165"/>
      <c r="J29" s="166"/>
      <c r="K29" s="145"/>
      <c r="L29" s="142"/>
      <c r="M29" s="43"/>
      <c r="N29" s="23"/>
      <c r="O29" s="57"/>
      <c r="Z29" s="36"/>
    </row>
    <row r="30" spans="2:26" ht="12.75" customHeight="1" x14ac:dyDescent="0.2">
      <c r="B30" s="34"/>
      <c r="C30" s="143" t="s">
        <v>21</v>
      </c>
      <c r="D30" s="176" t="s">
        <v>163</v>
      </c>
      <c r="E30" s="175"/>
      <c r="F30" s="146" t="s">
        <v>229</v>
      </c>
      <c r="G30" s="147"/>
      <c r="H30" s="146" t="s">
        <v>217</v>
      </c>
      <c r="I30" s="167"/>
      <c r="J30" s="147"/>
      <c r="K30" s="174" t="s">
        <v>168</v>
      </c>
      <c r="L30" s="175"/>
      <c r="M30" s="43"/>
      <c r="N30" s="23"/>
      <c r="O30" s="57"/>
      <c r="Z30" s="36"/>
    </row>
    <row r="31" spans="2:26" ht="12.75" customHeight="1" x14ac:dyDescent="0.2">
      <c r="B31" s="34"/>
      <c r="C31" s="144"/>
      <c r="D31" s="139"/>
      <c r="E31" s="140"/>
      <c r="F31" s="148"/>
      <c r="G31" s="149"/>
      <c r="H31" s="148"/>
      <c r="I31" s="168"/>
      <c r="J31" s="149"/>
      <c r="K31" s="170"/>
      <c r="L31" s="140"/>
      <c r="M31" s="43"/>
      <c r="N31" s="23"/>
      <c r="O31" s="57"/>
      <c r="Z31" s="36"/>
    </row>
    <row r="32" spans="2:26" ht="12.75" customHeight="1" x14ac:dyDescent="0.2">
      <c r="B32" s="34"/>
      <c r="C32" s="144"/>
      <c r="D32" s="139" t="s">
        <v>164</v>
      </c>
      <c r="E32" s="140"/>
      <c r="F32" s="148"/>
      <c r="G32" s="149"/>
      <c r="H32" s="148"/>
      <c r="I32" s="168"/>
      <c r="J32" s="149"/>
      <c r="K32" s="170" t="s">
        <v>170</v>
      </c>
      <c r="L32" s="140"/>
      <c r="M32" s="43"/>
      <c r="N32" s="23"/>
      <c r="O32" s="57"/>
      <c r="Z32" s="36"/>
    </row>
    <row r="33" spans="2:26" ht="12.75" customHeight="1" thickBot="1" x14ac:dyDescent="0.25">
      <c r="B33" s="34"/>
      <c r="C33" s="145"/>
      <c r="D33" s="141"/>
      <c r="E33" s="142"/>
      <c r="F33" s="150"/>
      <c r="G33" s="151"/>
      <c r="H33" s="150"/>
      <c r="I33" s="169"/>
      <c r="J33" s="151"/>
      <c r="K33" s="171"/>
      <c r="L33" s="142"/>
      <c r="M33" s="43"/>
      <c r="N33" s="23"/>
      <c r="O33" s="57"/>
      <c r="Z33" s="36"/>
    </row>
    <row r="34" spans="2:26" ht="12.75" customHeight="1" x14ac:dyDescent="0.2">
      <c r="B34" s="34"/>
      <c r="C34" s="155" t="s">
        <v>220</v>
      </c>
      <c r="D34" s="155"/>
      <c r="E34" s="155"/>
      <c r="F34" s="155"/>
      <c r="G34" s="155"/>
      <c r="H34" s="155"/>
      <c r="I34" s="155"/>
      <c r="J34" s="155"/>
      <c r="K34" s="155"/>
      <c r="L34" s="155"/>
      <c r="M34" s="44"/>
      <c r="N34" s="29"/>
      <c r="O34" s="58"/>
      <c r="Z34" s="36"/>
    </row>
    <row r="35" spans="2:26" x14ac:dyDescent="0.2">
      <c r="B35" s="34"/>
      <c r="C35" s="155" t="s">
        <v>219</v>
      </c>
      <c r="D35" s="155"/>
      <c r="E35" s="155"/>
      <c r="F35" s="155"/>
      <c r="G35" s="155"/>
      <c r="H35" s="155"/>
      <c r="I35" s="155"/>
      <c r="J35" s="155"/>
      <c r="K35" s="155"/>
      <c r="L35" s="155"/>
      <c r="M35" s="44"/>
      <c r="N35" s="29"/>
      <c r="O35" s="58"/>
      <c r="Z35" s="36"/>
    </row>
    <row r="36" spans="2:26" x14ac:dyDescent="0.2">
      <c r="B36" s="34"/>
      <c r="C36" s="29"/>
      <c r="D36" s="29"/>
      <c r="E36" s="29"/>
      <c r="F36" s="29"/>
      <c r="G36" s="29"/>
      <c r="H36" s="29"/>
      <c r="I36" s="29"/>
      <c r="J36" s="29"/>
      <c r="K36" s="29"/>
      <c r="L36" s="29"/>
      <c r="M36" s="44"/>
      <c r="N36" s="29"/>
      <c r="O36" s="58"/>
      <c r="Z36" s="36"/>
    </row>
    <row r="37" spans="2:26" ht="18.95" customHeight="1" x14ac:dyDescent="0.2">
      <c r="B37" s="34"/>
      <c r="C37" s="133" t="s">
        <v>214</v>
      </c>
      <c r="D37" s="133"/>
      <c r="E37" s="133"/>
      <c r="F37" s="133"/>
      <c r="G37" s="133"/>
      <c r="H37" s="133"/>
      <c r="I37" s="133"/>
      <c r="J37" s="133"/>
      <c r="K37" s="133"/>
      <c r="L37" s="133"/>
      <c r="M37" s="37"/>
      <c r="N37" s="25"/>
      <c r="O37" s="50"/>
      <c r="Z37" s="36"/>
    </row>
    <row r="38" spans="2:26" ht="12.75" customHeight="1" x14ac:dyDescent="0.2">
      <c r="B38" s="34"/>
      <c r="C38" s="135" t="s">
        <v>230</v>
      </c>
      <c r="D38" s="135"/>
      <c r="E38" s="135"/>
      <c r="F38" s="135"/>
      <c r="G38" s="135"/>
      <c r="H38" s="135"/>
      <c r="I38" s="135"/>
      <c r="J38" s="135"/>
      <c r="K38" s="135"/>
      <c r="L38" s="135"/>
      <c r="M38" s="39"/>
      <c r="N38" s="1"/>
      <c r="O38" s="53"/>
      <c r="Z38" s="36"/>
    </row>
    <row r="39" spans="2:26" ht="12.75" customHeight="1" x14ac:dyDescent="0.2">
      <c r="B39" s="34"/>
      <c r="C39" s="135" t="s">
        <v>231</v>
      </c>
      <c r="D39" s="135"/>
      <c r="E39" s="135"/>
      <c r="F39" s="135"/>
      <c r="G39" s="135"/>
      <c r="H39" s="135"/>
      <c r="I39" s="135"/>
      <c r="J39" s="135"/>
      <c r="K39" s="135"/>
      <c r="L39" s="135"/>
      <c r="M39" s="39"/>
      <c r="N39" s="1"/>
      <c r="O39" s="53"/>
      <c r="Z39" s="36"/>
    </row>
    <row r="40" spans="2:26" ht="12.75" customHeight="1" x14ac:dyDescent="0.2">
      <c r="B40" s="34"/>
      <c r="C40" s="135"/>
      <c r="D40" s="135"/>
      <c r="E40" s="135"/>
      <c r="F40" s="135"/>
      <c r="G40" s="135"/>
      <c r="H40" s="135"/>
      <c r="I40" s="135"/>
      <c r="J40" s="135"/>
      <c r="K40" s="135"/>
      <c r="L40" s="135"/>
      <c r="M40" s="39"/>
      <c r="N40" s="1"/>
      <c r="O40" s="53"/>
      <c r="P40" s="52" t="s">
        <v>176</v>
      </c>
      <c r="Z40" s="36"/>
    </row>
    <row r="41" spans="2:26" ht="12.75" customHeight="1" x14ac:dyDescent="0.2">
      <c r="B41" s="34"/>
      <c r="C41" s="154"/>
      <c r="D41" s="154"/>
      <c r="E41" s="154"/>
      <c r="F41" s="154"/>
      <c r="G41" s="154"/>
      <c r="H41" s="154"/>
      <c r="I41" s="154"/>
      <c r="J41" s="154"/>
      <c r="K41" s="30"/>
      <c r="L41" s="30"/>
      <c r="M41" s="45"/>
      <c r="N41" s="30"/>
      <c r="O41" s="59"/>
      <c r="P41" s="26" t="s">
        <v>175</v>
      </c>
      <c r="Z41" s="36"/>
    </row>
    <row r="42" spans="2:26" ht="14.25" customHeight="1" x14ac:dyDescent="0.2">
      <c r="B42" s="34"/>
      <c r="M42" s="36"/>
      <c r="O42" s="34"/>
      <c r="Z42" s="36"/>
    </row>
    <row r="43" spans="2:26" ht="12.75" customHeight="1" x14ac:dyDescent="0.2">
      <c r="B43" s="34"/>
      <c r="M43" s="36"/>
      <c r="O43" s="34"/>
      <c r="Z43" s="36"/>
    </row>
    <row r="44" spans="2:26" ht="12.75" customHeight="1" x14ac:dyDescent="0.2">
      <c r="B44" s="34"/>
      <c r="M44" s="36"/>
      <c r="O44" s="34"/>
      <c r="Z44" s="36"/>
    </row>
    <row r="45" spans="2:26" ht="12.75" customHeight="1" x14ac:dyDescent="0.2">
      <c r="B45" s="34"/>
      <c r="M45" s="36"/>
      <c r="O45" s="34"/>
      <c r="Z45" s="36"/>
    </row>
    <row r="46" spans="2:26" ht="12.75" customHeight="1" x14ac:dyDescent="0.2">
      <c r="B46" s="34"/>
      <c r="M46" s="36"/>
      <c r="O46" s="34"/>
      <c r="Z46" s="36"/>
    </row>
    <row r="47" spans="2:26" x14ac:dyDescent="0.2">
      <c r="B47" s="34"/>
      <c r="M47" s="36"/>
      <c r="O47" s="34"/>
      <c r="Z47" s="36"/>
    </row>
    <row r="48" spans="2:26" ht="12.75" customHeight="1" x14ac:dyDescent="0.2">
      <c r="B48" s="34"/>
      <c r="M48" s="36"/>
      <c r="O48" s="34"/>
      <c r="Z48" s="36"/>
    </row>
    <row r="49" spans="2:26" ht="12.75" customHeight="1" x14ac:dyDescent="0.2">
      <c r="B49" s="34"/>
      <c r="M49" s="36"/>
      <c r="O49" s="34"/>
      <c r="Z49" s="36"/>
    </row>
    <row r="50" spans="2:26" ht="12.75" customHeight="1" x14ac:dyDescent="0.2">
      <c r="B50" s="34"/>
      <c r="M50" s="36"/>
      <c r="O50" s="34"/>
      <c r="Z50" s="36"/>
    </row>
    <row r="51" spans="2:26" ht="12.75" customHeight="1" x14ac:dyDescent="0.2">
      <c r="B51" s="34"/>
      <c r="M51" s="36"/>
      <c r="O51" s="34"/>
      <c r="Z51" s="36"/>
    </row>
    <row r="52" spans="2:26" ht="12.75" customHeight="1" x14ac:dyDescent="0.2">
      <c r="B52" s="34"/>
      <c r="M52" s="36"/>
      <c r="O52" s="34"/>
      <c r="P52" s="26" t="s">
        <v>177</v>
      </c>
      <c r="Z52" s="36"/>
    </row>
    <row r="53" spans="2:26" ht="12.75" customHeight="1" x14ac:dyDescent="0.2">
      <c r="B53" s="34"/>
      <c r="M53" s="36"/>
      <c r="O53" s="34"/>
      <c r="P53" s="1" t="s">
        <v>224</v>
      </c>
      <c r="Z53" s="36"/>
    </row>
    <row r="54" spans="2:26" ht="12.75" customHeight="1" x14ac:dyDescent="0.2">
      <c r="B54" s="34"/>
      <c r="M54" s="36"/>
      <c r="O54" s="34"/>
      <c r="Z54" s="36"/>
    </row>
    <row r="55" spans="2:26" ht="12.75" customHeight="1" thickBot="1" x14ac:dyDescent="0.25">
      <c r="B55" s="46"/>
      <c r="C55" s="47"/>
      <c r="D55" s="47"/>
      <c r="E55" s="47"/>
      <c r="F55" s="47"/>
      <c r="G55" s="47"/>
      <c r="H55" s="47"/>
      <c r="I55" s="47"/>
      <c r="J55" s="47"/>
      <c r="K55" s="47"/>
      <c r="L55" s="47"/>
      <c r="M55" s="48"/>
      <c r="O55" s="46"/>
      <c r="P55" s="47"/>
      <c r="Q55" s="47"/>
      <c r="R55" s="47"/>
      <c r="S55" s="47"/>
      <c r="T55" s="47"/>
      <c r="U55" s="47"/>
      <c r="V55" s="47"/>
      <c r="W55" s="47"/>
      <c r="X55" s="47"/>
      <c r="Y55" s="47"/>
      <c r="Z55" s="48"/>
    </row>
    <row r="56" spans="2:26" ht="3.6" customHeight="1" thickTop="1" x14ac:dyDescent="0.2"/>
  </sheetData>
  <mergeCells count="40">
    <mergeCell ref="C35:L35"/>
    <mergeCell ref="P3:Y3"/>
    <mergeCell ref="C5:L5"/>
    <mergeCell ref="C7:G7"/>
    <mergeCell ref="C6:L6"/>
    <mergeCell ref="P4:Y5"/>
    <mergeCell ref="C34:L34"/>
    <mergeCell ref="F27:G27"/>
    <mergeCell ref="H27:J27"/>
    <mergeCell ref="C28:E29"/>
    <mergeCell ref="H28:J29"/>
    <mergeCell ref="H30:J33"/>
    <mergeCell ref="K32:L33"/>
    <mergeCell ref="K28:L29"/>
    <mergeCell ref="K30:L31"/>
    <mergeCell ref="D30:E31"/>
    <mergeCell ref="C37:L37"/>
    <mergeCell ref="C38:L38"/>
    <mergeCell ref="C39:L39"/>
    <mergeCell ref="C40:L40"/>
    <mergeCell ref="C41:J41"/>
    <mergeCell ref="D32:E33"/>
    <mergeCell ref="C30:C33"/>
    <mergeCell ref="F28:G29"/>
    <mergeCell ref="F30:G33"/>
    <mergeCell ref="C26:E27"/>
    <mergeCell ref="K26:L27"/>
    <mergeCell ref="F26:J26"/>
    <mergeCell ref="C16:L16"/>
    <mergeCell ref="C3:L3"/>
    <mergeCell ref="C25:L25"/>
    <mergeCell ref="C18:L18"/>
    <mergeCell ref="C20:L20"/>
    <mergeCell ref="C23:L23"/>
    <mergeCell ref="C17:J17"/>
    <mergeCell ref="C22:L22"/>
    <mergeCell ref="C11:L11"/>
    <mergeCell ref="C12:G14"/>
    <mergeCell ref="C8:L9"/>
    <mergeCell ref="C19:L19"/>
  </mergeCells>
  <phoneticPr fontId="2"/>
  <printOptions horizontalCentered="1"/>
  <pageMargins left="0.78740157480314965" right="0.78740157480314965" top="0.74803149606299213" bottom="0.74803149606299213" header="0.31496062992125984" footer="0.31496062992125984"/>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83960-C6B5-461B-A965-E367DA7C82D3}">
  <sheetPr codeName="Sheet4">
    <tabColor rgb="FFFFFF00"/>
    <pageSetUpPr fitToPage="1"/>
  </sheetPr>
  <dimension ref="A1:O156"/>
  <sheetViews>
    <sheetView zoomScale="104" zoomScaleNormal="104" zoomScaleSheetLayoutView="115" workbookViewId="0">
      <selection activeCell="Y116" sqref="Y116"/>
    </sheetView>
  </sheetViews>
  <sheetFormatPr defaultColWidth="9.33203125" defaultRowHeight="12.75" x14ac:dyDescent="0.2"/>
  <cols>
    <col min="1" max="1" width="5.83203125" customWidth="1"/>
    <col min="2" max="2" width="9.33203125" customWidth="1"/>
    <col min="3" max="3" width="8" customWidth="1"/>
    <col min="4" max="4" width="32.83203125" customWidth="1"/>
    <col min="5" max="5" width="12.83203125" bestFit="1" customWidth="1"/>
    <col min="6" max="6" width="10.83203125" style="83" customWidth="1"/>
    <col min="7" max="7" width="10.83203125" customWidth="1"/>
    <col min="8" max="8" width="5.83203125" customWidth="1"/>
    <col min="9" max="9" width="12.33203125" bestFit="1" customWidth="1"/>
    <col min="10" max="11" width="12.33203125" style="83" customWidth="1"/>
    <col min="14" max="14" width="12.1640625" customWidth="1"/>
    <col min="16" max="16" width="12" bestFit="1" customWidth="1"/>
    <col min="20" max="20" width="10.6640625" bestFit="1" customWidth="1"/>
  </cols>
  <sheetData>
    <row r="1" spans="1:9" ht="17.25" x14ac:dyDescent="0.2">
      <c r="A1" s="178" t="s">
        <v>161</v>
      </c>
      <c r="B1" s="178"/>
      <c r="C1" s="178"/>
      <c r="D1" s="178"/>
      <c r="E1" s="178"/>
      <c r="F1" s="178"/>
      <c r="G1" s="178"/>
      <c r="H1" s="178"/>
      <c r="I1" s="178"/>
    </row>
    <row r="2" spans="1:9" ht="15.75" customHeight="1" thickBot="1" x14ac:dyDescent="0.25">
      <c r="A2" s="179" t="s">
        <v>180</v>
      </c>
      <c r="B2" s="179"/>
      <c r="C2" s="179"/>
      <c r="D2" s="179"/>
      <c r="E2" s="179"/>
      <c r="F2" s="179"/>
      <c r="G2" s="179"/>
      <c r="H2" s="179"/>
      <c r="I2" s="179"/>
    </row>
    <row r="3" spans="1:9" ht="47.25" customHeight="1" thickTop="1" x14ac:dyDescent="0.2">
      <c r="A3" s="219" t="s">
        <v>226</v>
      </c>
      <c r="B3" s="199" t="s">
        <v>22</v>
      </c>
      <c r="C3" s="200"/>
      <c r="D3" s="222"/>
      <c r="E3" s="222"/>
      <c r="F3" s="222"/>
      <c r="G3" s="222"/>
      <c r="H3" s="222"/>
      <c r="I3" s="223"/>
    </row>
    <row r="4" spans="1:9" ht="26.25" customHeight="1" x14ac:dyDescent="0.2">
      <c r="A4" s="220"/>
      <c r="B4" s="180" t="s">
        <v>27</v>
      </c>
      <c r="C4" s="224"/>
      <c r="D4" s="13"/>
      <c r="E4" s="17"/>
      <c r="F4" s="14"/>
      <c r="G4" s="18"/>
      <c r="H4" s="19" t="s">
        <v>201</v>
      </c>
      <c r="I4" s="21"/>
    </row>
    <row r="5" spans="1:9" ht="17.25" customHeight="1" x14ac:dyDescent="0.2">
      <c r="A5" s="220"/>
      <c r="B5" s="180" t="s">
        <v>0</v>
      </c>
      <c r="C5" s="181"/>
      <c r="D5" s="225" t="s">
        <v>29</v>
      </c>
      <c r="E5" s="225"/>
      <c r="F5" s="225"/>
      <c r="G5" s="225"/>
      <c r="H5" s="225"/>
      <c r="I5" s="226" t="s">
        <v>28</v>
      </c>
    </row>
    <row r="6" spans="1:9" ht="41.25" customHeight="1" x14ac:dyDescent="0.2">
      <c r="A6" s="220"/>
      <c r="B6" s="180"/>
      <c r="C6" s="181"/>
      <c r="D6" s="187"/>
      <c r="E6" s="187"/>
      <c r="F6" s="187"/>
      <c r="G6" s="187"/>
      <c r="H6" s="187"/>
      <c r="I6" s="227"/>
    </row>
    <row r="7" spans="1:9" ht="36" customHeight="1" x14ac:dyDescent="0.2">
      <c r="A7" s="220"/>
      <c r="B7" s="216" t="s">
        <v>23</v>
      </c>
      <c r="C7" s="217"/>
      <c r="D7" s="187"/>
      <c r="E7" s="187"/>
      <c r="F7" s="187"/>
      <c r="G7" s="187"/>
      <c r="H7" s="187"/>
      <c r="I7" s="188"/>
    </row>
    <row r="8" spans="1:9" x14ac:dyDescent="0.2">
      <c r="A8" s="220"/>
      <c r="B8" s="216" t="s">
        <v>32</v>
      </c>
      <c r="C8" s="181"/>
      <c r="D8" s="189"/>
      <c r="E8" s="190"/>
      <c r="F8" s="193" t="s">
        <v>31</v>
      </c>
      <c r="G8" s="189"/>
      <c r="H8" s="195"/>
      <c r="I8" s="196"/>
    </row>
    <row r="9" spans="1:9" ht="13.5" thickBot="1" x14ac:dyDescent="0.25">
      <c r="A9" s="221"/>
      <c r="B9" s="218"/>
      <c r="C9" s="193"/>
      <c r="D9" s="191"/>
      <c r="E9" s="192"/>
      <c r="F9" s="194"/>
      <c r="G9" s="191"/>
      <c r="H9" s="197"/>
      <c r="I9" s="198"/>
    </row>
    <row r="10" spans="1:9" ht="12.75" customHeight="1" x14ac:dyDescent="0.2">
      <c r="A10" s="206" t="s">
        <v>30</v>
      </c>
      <c r="B10" s="201" t="s">
        <v>24</v>
      </c>
      <c r="C10" s="202"/>
      <c r="D10" s="203"/>
      <c r="E10" s="201" t="s">
        <v>25</v>
      </c>
      <c r="F10" s="202"/>
      <c r="G10" s="202"/>
      <c r="H10" s="202"/>
      <c r="I10" s="205"/>
    </row>
    <row r="11" spans="1:9" x14ac:dyDescent="0.2">
      <c r="A11" s="206"/>
      <c r="B11" s="182"/>
      <c r="C11" s="181"/>
      <c r="D11" s="204"/>
      <c r="E11" s="182"/>
      <c r="F11" s="181"/>
      <c r="G11" s="181"/>
      <c r="H11" s="181"/>
      <c r="I11" s="183"/>
    </row>
    <row r="12" spans="1:9" x14ac:dyDescent="0.2">
      <c r="A12" s="206"/>
      <c r="B12" s="182" t="s">
        <v>26</v>
      </c>
      <c r="C12" s="181"/>
      <c r="D12" s="204"/>
      <c r="E12" s="211" t="s">
        <v>228</v>
      </c>
      <c r="F12" s="212"/>
      <c r="G12" s="212"/>
      <c r="H12" s="212"/>
      <c r="I12" s="213"/>
    </row>
    <row r="13" spans="1:9" x14ac:dyDescent="0.2">
      <c r="A13" s="206"/>
      <c r="B13" s="214"/>
      <c r="C13" s="193"/>
      <c r="D13" s="215"/>
      <c r="E13" s="182"/>
      <c r="F13" s="181"/>
      <c r="G13" s="181"/>
      <c r="H13" s="181"/>
      <c r="I13" s="183"/>
    </row>
    <row r="14" spans="1:9" ht="13.5" thickBot="1" x14ac:dyDescent="0.25">
      <c r="A14" s="207"/>
      <c r="B14" s="208" t="s">
        <v>227</v>
      </c>
      <c r="C14" s="209"/>
      <c r="D14" s="210"/>
      <c r="E14" s="184"/>
      <c r="F14" s="185"/>
      <c r="G14" s="185"/>
      <c r="H14" s="185"/>
      <c r="I14" s="186"/>
    </row>
    <row r="15" spans="1:9" ht="13.5" thickTop="1" x14ac:dyDescent="0.2">
      <c r="B15" s="23"/>
      <c r="C15" s="23"/>
      <c r="D15" s="84"/>
      <c r="E15" s="84"/>
    </row>
    <row r="16" spans="1:9" ht="19.5" thickBot="1" x14ac:dyDescent="0.25">
      <c r="A16" s="177" t="s">
        <v>160</v>
      </c>
      <c r="B16" s="177"/>
      <c r="C16" s="177"/>
      <c r="D16" s="177"/>
      <c r="E16" s="177"/>
      <c r="F16" s="177"/>
      <c r="G16" s="177"/>
      <c r="H16" s="177"/>
      <c r="I16" s="177"/>
    </row>
    <row r="17" spans="1:13" ht="36.75" thickTop="1" x14ac:dyDescent="0.2">
      <c r="A17" s="85" t="s">
        <v>10</v>
      </c>
      <c r="B17" s="85" t="s">
        <v>17</v>
      </c>
      <c r="C17" s="86" t="s">
        <v>6</v>
      </c>
      <c r="D17" s="86" t="s">
        <v>9</v>
      </c>
      <c r="E17" s="87" t="s">
        <v>3</v>
      </c>
      <c r="F17" s="88" t="s">
        <v>8</v>
      </c>
      <c r="G17" s="89" t="s">
        <v>181</v>
      </c>
      <c r="H17" s="60" t="s">
        <v>5</v>
      </c>
      <c r="I17" s="90" t="s">
        <v>4</v>
      </c>
      <c r="J17" s="91" t="s">
        <v>18</v>
      </c>
      <c r="K17" s="92" t="s">
        <v>19</v>
      </c>
      <c r="L17" s="87" t="s">
        <v>246</v>
      </c>
      <c r="M17" s="1"/>
    </row>
    <row r="18" spans="1:13" ht="60" customHeight="1" x14ac:dyDescent="0.2">
      <c r="A18" s="69" t="s">
        <v>20</v>
      </c>
      <c r="B18" s="69" t="s">
        <v>16</v>
      </c>
      <c r="C18" s="62">
        <v>1</v>
      </c>
      <c r="D18" s="70" t="s">
        <v>66</v>
      </c>
      <c r="E18" s="62" t="s">
        <v>11</v>
      </c>
      <c r="F18" s="93">
        <v>1880</v>
      </c>
      <c r="G18" s="94">
        <v>1980</v>
      </c>
      <c r="H18" s="2"/>
      <c r="I18" s="95" t="s">
        <v>7</v>
      </c>
      <c r="J18" s="96">
        <f>テーブル2[[#This Row],[価格
会員]]*テーブル2[[#This Row],[数量]]</f>
        <v>0</v>
      </c>
      <c r="K18" s="93">
        <f>テーブル2[[#This Row],[価格
個人
非会員]]*テーブル2[[#This Row],[数量]]</f>
        <v>0</v>
      </c>
      <c r="L18" s="111"/>
    </row>
    <row r="19" spans="1:13" ht="60" customHeight="1" x14ac:dyDescent="0.2">
      <c r="A19" s="69" t="s">
        <v>20</v>
      </c>
      <c r="B19" s="69" t="s">
        <v>16</v>
      </c>
      <c r="C19" s="62">
        <v>6</v>
      </c>
      <c r="D19" s="70" t="s">
        <v>63</v>
      </c>
      <c r="E19" s="62" t="s">
        <v>11</v>
      </c>
      <c r="F19" s="93">
        <v>2090</v>
      </c>
      <c r="G19" s="97">
        <v>2200</v>
      </c>
      <c r="H19" s="2"/>
      <c r="I19" s="95" t="s">
        <v>7</v>
      </c>
      <c r="J19" s="96">
        <f>テーブル2[[#This Row],[価格
会員]]*テーブル2[[#This Row],[数量]]</f>
        <v>0</v>
      </c>
      <c r="K19" s="93">
        <f>テーブル2[[#This Row],[価格
個人
非会員]]*テーブル2[[#This Row],[数量]]</f>
        <v>0</v>
      </c>
      <c r="L19" s="111"/>
    </row>
    <row r="20" spans="1:13" ht="60" customHeight="1" x14ac:dyDescent="0.2">
      <c r="A20" s="69" t="s">
        <v>20</v>
      </c>
      <c r="B20" s="69" t="s">
        <v>16</v>
      </c>
      <c r="C20" s="62">
        <v>8</v>
      </c>
      <c r="D20" s="70" t="s">
        <v>44</v>
      </c>
      <c r="E20" s="62" t="s">
        <v>11</v>
      </c>
      <c r="F20" s="93">
        <v>2090</v>
      </c>
      <c r="G20" s="97">
        <v>2200</v>
      </c>
      <c r="H20" s="2"/>
      <c r="I20" s="95" t="s">
        <v>7</v>
      </c>
      <c r="J20" s="96">
        <f>テーブル2[[#This Row],[価格
会員]]*テーブル2[[#This Row],[数量]]</f>
        <v>0</v>
      </c>
      <c r="K20" s="93">
        <f>テーブル2[[#This Row],[価格
個人
非会員]]*テーブル2[[#This Row],[数量]]</f>
        <v>0</v>
      </c>
      <c r="L20" s="111"/>
    </row>
    <row r="21" spans="1:13" ht="60" customHeight="1" x14ac:dyDescent="0.2">
      <c r="A21" s="69" t="s">
        <v>20</v>
      </c>
      <c r="B21" s="69" t="s">
        <v>16</v>
      </c>
      <c r="C21" s="71">
        <v>10</v>
      </c>
      <c r="D21" s="98" t="s">
        <v>45</v>
      </c>
      <c r="E21" s="62" t="s">
        <v>11</v>
      </c>
      <c r="F21" s="99">
        <v>1560</v>
      </c>
      <c r="G21" s="100">
        <v>1650</v>
      </c>
      <c r="H21" s="3"/>
      <c r="I21" s="72" t="s">
        <v>7</v>
      </c>
      <c r="J21" s="96">
        <f>テーブル2[[#This Row],[価格
会員]]*テーブル2[[#This Row],[数量]]</f>
        <v>0</v>
      </c>
      <c r="K21" s="93">
        <f>テーブル2[[#This Row],[価格
個人
非会員]]*テーブル2[[#This Row],[数量]]</f>
        <v>0</v>
      </c>
      <c r="L21" s="111"/>
    </row>
    <row r="22" spans="1:13" ht="60" customHeight="1" x14ac:dyDescent="0.2">
      <c r="A22" s="69" t="s">
        <v>20</v>
      </c>
      <c r="B22" s="69" t="s">
        <v>16</v>
      </c>
      <c r="C22" s="62">
        <v>12</v>
      </c>
      <c r="D22" s="70" t="s">
        <v>46</v>
      </c>
      <c r="E22" s="62" t="s">
        <v>232</v>
      </c>
      <c r="F22" s="93">
        <v>2090</v>
      </c>
      <c r="G22" s="97">
        <v>2200</v>
      </c>
      <c r="H22" s="2"/>
      <c r="I22" s="95" t="s">
        <v>7</v>
      </c>
      <c r="J22" s="96">
        <f>テーブル2[[#This Row],[価格
会員]]*テーブル2[[#This Row],[数量]]</f>
        <v>0</v>
      </c>
      <c r="K22" s="93">
        <f>テーブル2[[#This Row],[価格
個人
非会員]]*テーブル2[[#This Row],[数量]]</f>
        <v>0</v>
      </c>
      <c r="L22" s="111"/>
    </row>
    <row r="23" spans="1:13" ht="60" customHeight="1" x14ac:dyDescent="0.2">
      <c r="A23" s="69" t="s">
        <v>20</v>
      </c>
      <c r="B23" s="69" t="s">
        <v>16</v>
      </c>
      <c r="C23" s="62">
        <v>14</v>
      </c>
      <c r="D23" s="70" t="s">
        <v>47</v>
      </c>
      <c r="E23" s="71" t="s">
        <v>232</v>
      </c>
      <c r="F23" s="93">
        <v>1980</v>
      </c>
      <c r="G23" s="97">
        <v>2090</v>
      </c>
      <c r="H23" s="2"/>
      <c r="I23" s="95" t="s">
        <v>7</v>
      </c>
      <c r="J23" s="96">
        <f>テーブル2[[#This Row],[価格
会員]]*テーブル2[[#This Row],[数量]]</f>
        <v>0</v>
      </c>
      <c r="K23" s="93">
        <f>テーブル2[[#This Row],[価格
個人
非会員]]*テーブル2[[#This Row],[数量]]</f>
        <v>0</v>
      </c>
      <c r="L23" s="111"/>
    </row>
    <row r="24" spans="1:13" ht="60" customHeight="1" x14ac:dyDescent="0.2">
      <c r="A24" s="69" t="s">
        <v>20</v>
      </c>
      <c r="B24" s="69" t="s">
        <v>16</v>
      </c>
      <c r="C24" s="62">
        <v>17</v>
      </c>
      <c r="D24" s="70" t="s">
        <v>2</v>
      </c>
      <c r="E24" s="62" t="s">
        <v>232</v>
      </c>
      <c r="F24" s="93">
        <v>1670</v>
      </c>
      <c r="G24" s="97">
        <v>1760</v>
      </c>
      <c r="H24" s="2"/>
      <c r="I24" s="95" t="s">
        <v>7</v>
      </c>
      <c r="J24" s="96">
        <f>テーブル2[[#This Row],[価格
会員]]*テーブル2[[#This Row],[数量]]</f>
        <v>0</v>
      </c>
      <c r="K24" s="93">
        <f>テーブル2[[#This Row],[価格
個人
非会員]]*テーブル2[[#This Row],[数量]]</f>
        <v>0</v>
      </c>
      <c r="L24" s="111"/>
    </row>
    <row r="25" spans="1:13" ht="60" customHeight="1" x14ac:dyDescent="0.2">
      <c r="A25" s="69" t="s">
        <v>20</v>
      </c>
      <c r="B25" s="69" t="s">
        <v>16</v>
      </c>
      <c r="C25" s="62">
        <v>18</v>
      </c>
      <c r="D25" s="70" t="s">
        <v>61</v>
      </c>
      <c r="E25" s="62" t="s">
        <v>48</v>
      </c>
      <c r="F25" s="93">
        <v>2610</v>
      </c>
      <c r="G25" s="97">
        <v>2750</v>
      </c>
      <c r="H25" s="2"/>
      <c r="I25" s="95" t="s">
        <v>7</v>
      </c>
      <c r="J25" s="96">
        <f>テーブル2[[#This Row],[価格
会員]]*テーブル2[[#This Row],[数量]]</f>
        <v>0</v>
      </c>
      <c r="K25" s="93">
        <f>テーブル2[[#This Row],[価格
個人
非会員]]*テーブル2[[#This Row],[数量]]</f>
        <v>0</v>
      </c>
      <c r="L25" s="111"/>
    </row>
    <row r="26" spans="1:13" ht="60" customHeight="1" x14ac:dyDescent="0.2">
      <c r="A26" s="69" t="s">
        <v>20</v>
      </c>
      <c r="B26" s="69" t="s">
        <v>16</v>
      </c>
      <c r="C26" s="62">
        <v>19</v>
      </c>
      <c r="D26" s="70" t="s">
        <v>64</v>
      </c>
      <c r="E26" s="62" t="s">
        <v>48</v>
      </c>
      <c r="F26" s="93">
        <v>2090</v>
      </c>
      <c r="G26" s="97">
        <v>2200</v>
      </c>
      <c r="H26" s="2"/>
      <c r="I26" s="95" t="s">
        <v>7</v>
      </c>
      <c r="J26" s="96">
        <f>テーブル2[[#This Row],[価格
会員]]*テーブル2[[#This Row],[数量]]</f>
        <v>0</v>
      </c>
      <c r="K26" s="93">
        <f>テーブル2[[#This Row],[価格
個人
非会員]]*テーブル2[[#This Row],[数量]]</f>
        <v>0</v>
      </c>
      <c r="L26" s="111"/>
    </row>
    <row r="27" spans="1:13" ht="60" customHeight="1" x14ac:dyDescent="0.2">
      <c r="A27" s="69" t="s">
        <v>20</v>
      </c>
      <c r="B27" s="69" t="s">
        <v>16</v>
      </c>
      <c r="C27" s="62">
        <v>25</v>
      </c>
      <c r="D27" s="70" t="s">
        <v>65</v>
      </c>
      <c r="E27" s="62" t="s">
        <v>12</v>
      </c>
      <c r="F27" s="101">
        <v>2090</v>
      </c>
      <c r="G27" s="97">
        <v>2200</v>
      </c>
      <c r="H27" s="2"/>
      <c r="I27" s="95" t="s">
        <v>7</v>
      </c>
      <c r="J27" s="96">
        <f>テーブル2[[#This Row],[価格
会員]]*テーブル2[[#This Row],[数量]]</f>
        <v>0</v>
      </c>
      <c r="K27" s="93">
        <f>テーブル2[[#This Row],[価格
個人
非会員]]*テーブル2[[#This Row],[数量]]</f>
        <v>0</v>
      </c>
      <c r="L27" s="111"/>
    </row>
    <row r="28" spans="1:13" ht="60" customHeight="1" x14ac:dyDescent="0.2">
      <c r="A28" s="69" t="s">
        <v>20</v>
      </c>
      <c r="B28" s="69" t="s">
        <v>16</v>
      </c>
      <c r="C28" s="62">
        <v>29</v>
      </c>
      <c r="D28" s="70" t="s">
        <v>49</v>
      </c>
      <c r="E28" s="62" t="s">
        <v>12</v>
      </c>
      <c r="F28" s="93">
        <v>1670</v>
      </c>
      <c r="G28" s="97">
        <v>1760</v>
      </c>
      <c r="H28" s="2"/>
      <c r="I28" s="95" t="s">
        <v>7</v>
      </c>
      <c r="J28" s="96">
        <f>テーブル2[[#This Row],[価格
会員]]*テーブル2[[#This Row],[数量]]</f>
        <v>0</v>
      </c>
      <c r="K28" s="93">
        <f>テーブル2[[#This Row],[価格
個人
非会員]]*テーブル2[[#This Row],[数量]]</f>
        <v>0</v>
      </c>
      <c r="L28" s="111"/>
    </row>
    <row r="29" spans="1:13" ht="60" customHeight="1" x14ac:dyDescent="0.2">
      <c r="A29" s="69" t="s">
        <v>20</v>
      </c>
      <c r="B29" s="69" t="s">
        <v>16</v>
      </c>
      <c r="C29" s="62">
        <v>36</v>
      </c>
      <c r="D29" s="70" t="s">
        <v>68</v>
      </c>
      <c r="E29" s="62" t="s">
        <v>233</v>
      </c>
      <c r="F29" s="93">
        <v>1770</v>
      </c>
      <c r="G29" s="97">
        <v>1870</v>
      </c>
      <c r="H29" s="2"/>
      <c r="I29" s="95" t="s">
        <v>7</v>
      </c>
      <c r="J29" s="96">
        <f>テーブル2[[#This Row],[価格
会員]]*テーブル2[[#This Row],[数量]]</f>
        <v>0</v>
      </c>
      <c r="K29" s="93">
        <f>テーブル2[[#This Row],[価格
個人
非会員]]*テーブル2[[#This Row],[数量]]</f>
        <v>0</v>
      </c>
      <c r="L29" s="111"/>
    </row>
    <row r="30" spans="1:13" ht="60" customHeight="1" x14ac:dyDescent="0.2">
      <c r="A30" s="69" t="s">
        <v>20</v>
      </c>
      <c r="B30" s="69" t="s">
        <v>16</v>
      </c>
      <c r="C30" s="62">
        <v>37</v>
      </c>
      <c r="D30" s="70" t="s">
        <v>69</v>
      </c>
      <c r="E30" s="62" t="s">
        <v>13</v>
      </c>
      <c r="F30" s="93">
        <v>1880</v>
      </c>
      <c r="G30" s="97">
        <v>1980</v>
      </c>
      <c r="H30" s="2"/>
      <c r="I30" s="95" t="s">
        <v>7</v>
      </c>
      <c r="J30" s="96">
        <f>テーブル2[[#This Row],[価格
会員]]*テーブル2[[#This Row],[数量]]</f>
        <v>0</v>
      </c>
      <c r="K30" s="93">
        <f>テーブル2[[#This Row],[価格
個人
非会員]]*テーブル2[[#This Row],[数量]]</f>
        <v>0</v>
      </c>
      <c r="L30" s="111"/>
    </row>
    <row r="31" spans="1:13" ht="60" customHeight="1" x14ac:dyDescent="0.2">
      <c r="A31" s="69" t="s">
        <v>20</v>
      </c>
      <c r="B31" s="69" t="s">
        <v>16</v>
      </c>
      <c r="C31" s="62">
        <v>38</v>
      </c>
      <c r="D31" s="70" t="s">
        <v>63</v>
      </c>
      <c r="E31" s="62" t="s">
        <v>13</v>
      </c>
      <c r="F31" s="93">
        <v>1980</v>
      </c>
      <c r="G31" s="97">
        <v>2090</v>
      </c>
      <c r="H31" s="2"/>
      <c r="I31" s="95" t="s">
        <v>7</v>
      </c>
      <c r="J31" s="96">
        <f>テーブル2[[#This Row],[価格
会員]]*テーブル2[[#This Row],[数量]]</f>
        <v>0</v>
      </c>
      <c r="K31" s="93">
        <f>テーブル2[[#This Row],[価格
個人
非会員]]*テーブル2[[#This Row],[数量]]</f>
        <v>0</v>
      </c>
      <c r="L31" s="111"/>
    </row>
    <row r="32" spans="1:13" ht="60" customHeight="1" x14ac:dyDescent="0.2">
      <c r="A32" s="102" t="s">
        <v>20</v>
      </c>
      <c r="B32" s="102" t="s">
        <v>16</v>
      </c>
      <c r="C32" s="71">
        <v>39</v>
      </c>
      <c r="D32" s="70" t="s">
        <v>70</v>
      </c>
      <c r="E32" s="71" t="s">
        <v>13</v>
      </c>
      <c r="F32" s="99">
        <v>1980</v>
      </c>
      <c r="G32" s="100">
        <v>2090</v>
      </c>
      <c r="H32" s="3"/>
      <c r="I32" s="72" t="s">
        <v>7</v>
      </c>
      <c r="J32" s="103">
        <f>テーブル2[[#This Row],[価格
会員]]*テーブル2[[#This Row],[数量]]</f>
        <v>0</v>
      </c>
      <c r="K32" s="99">
        <f>テーブル2[[#This Row],[価格
個人
非会員]]*テーブル2[[#This Row],[数量]]</f>
        <v>0</v>
      </c>
      <c r="L32" s="111"/>
    </row>
    <row r="33" spans="1:15" ht="60" customHeight="1" x14ac:dyDescent="0.2">
      <c r="A33" s="102" t="s">
        <v>20</v>
      </c>
      <c r="B33" s="102" t="s">
        <v>16</v>
      </c>
      <c r="C33" s="62">
        <v>40</v>
      </c>
      <c r="D33" s="70" t="s">
        <v>71</v>
      </c>
      <c r="E33" s="62" t="s">
        <v>13</v>
      </c>
      <c r="F33" s="93">
        <v>1560</v>
      </c>
      <c r="G33" s="97">
        <v>1650</v>
      </c>
      <c r="H33" s="2"/>
      <c r="I33" s="72" t="s">
        <v>7</v>
      </c>
      <c r="J33" s="96">
        <f>テーブル2[[#This Row],[価格
会員]]*テーブル2[[#This Row],[数量]]</f>
        <v>0</v>
      </c>
      <c r="K33" s="93">
        <f>テーブル2[[#This Row],[価格
個人
非会員]]*テーブル2[[#This Row],[数量]]</f>
        <v>0</v>
      </c>
      <c r="L33" s="111"/>
    </row>
    <row r="34" spans="1:15" ht="60" customHeight="1" x14ac:dyDescent="0.2">
      <c r="A34" s="102" t="s">
        <v>20</v>
      </c>
      <c r="B34" s="102" t="s">
        <v>16</v>
      </c>
      <c r="C34" s="62">
        <v>41</v>
      </c>
      <c r="D34" s="70" t="s">
        <v>50</v>
      </c>
      <c r="E34" s="62" t="s">
        <v>13</v>
      </c>
      <c r="F34" s="93">
        <v>1560</v>
      </c>
      <c r="G34" s="97">
        <v>1650</v>
      </c>
      <c r="H34" s="2"/>
      <c r="I34" s="72"/>
      <c r="J34" s="96">
        <f>テーブル2[[#This Row],[価格
会員]]*テーブル2[[#This Row],[数量]]</f>
        <v>0</v>
      </c>
      <c r="K34" s="93">
        <f>テーブル2[[#This Row],[価格
個人
非会員]]*テーブル2[[#This Row],[数量]]</f>
        <v>0</v>
      </c>
      <c r="L34" s="111"/>
    </row>
    <row r="35" spans="1:15" ht="60" customHeight="1" x14ac:dyDescent="0.2">
      <c r="A35" s="102" t="s">
        <v>20</v>
      </c>
      <c r="B35" s="102" t="s">
        <v>16</v>
      </c>
      <c r="C35" s="62">
        <v>42</v>
      </c>
      <c r="D35" s="70" t="s">
        <v>1</v>
      </c>
      <c r="E35" s="62" t="s">
        <v>13</v>
      </c>
      <c r="F35" s="93">
        <v>1560</v>
      </c>
      <c r="G35" s="97">
        <v>1650</v>
      </c>
      <c r="H35" s="2"/>
      <c r="I35" s="72" t="s">
        <v>7</v>
      </c>
      <c r="J35" s="96">
        <f>テーブル2[[#This Row],[価格
会員]]*テーブル2[[#This Row],[数量]]</f>
        <v>0</v>
      </c>
      <c r="K35" s="93">
        <f>テーブル2[[#This Row],[価格
個人
非会員]]*テーブル2[[#This Row],[数量]]</f>
        <v>0</v>
      </c>
      <c r="L35" s="111"/>
    </row>
    <row r="36" spans="1:15" ht="60" customHeight="1" x14ac:dyDescent="0.2">
      <c r="A36" s="102" t="s">
        <v>20</v>
      </c>
      <c r="B36" s="102" t="s">
        <v>16</v>
      </c>
      <c r="C36" s="62">
        <v>43</v>
      </c>
      <c r="D36" s="70" t="s">
        <v>66</v>
      </c>
      <c r="E36" s="62" t="s">
        <v>13</v>
      </c>
      <c r="F36" s="93">
        <v>2920</v>
      </c>
      <c r="G36" s="97">
        <v>3080</v>
      </c>
      <c r="H36" s="2"/>
      <c r="I36" s="72" t="s">
        <v>7</v>
      </c>
      <c r="J36" s="96">
        <f>テーブル2[[#This Row],[価格
会員]]*テーブル2[[#This Row],[数量]]</f>
        <v>0</v>
      </c>
      <c r="K36" s="93">
        <f>テーブル2[[#This Row],[価格
個人
非会員]]*テーブル2[[#This Row],[数量]]</f>
        <v>0</v>
      </c>
      <c r="L36" s="111"/>
    </row>
    <row r="37" spans="1:15" ht="60" customHeight="1" x14ac:dyDescent="0.2">
      <c r="A37" s="102" t="s">
        <v>20</v>
      </c>
      <c r="B37" s="102" t="s">
        <v>16</v>
      </c>
      <c r="C37" s="62">
        <v>44</v>
      </c>
      <c r="D37" s="70" t="s">
        <v>65</v>
      </c>
      <c r="E37" s="62" t="s">
        <v>13</v>
      </c>
      <c r="F37" s="93">
        <v>2290</v>
      </c>
      <c r="G37" s="97">
        <v>2420</v>
      </c>
      <c r="H37" s="2"/>
      <c r="I37" s="72" t="s">
        <v>7</v>
      </c>
      <c r="J37" s="96">
        <f>テーブル2[[#This Row],[価格
会員]]*テーブル2[[#This Row],[数量]]</f>
        <v>0</v>
      </c>
      <c r="K37" s="93">
        <f>テーブル2[[#This Row],[価格
個人
非会員]]*テーブル2[[#This Row],[数量]]</f>
        <v>0</v>
      </c>
      <c r="L37" s="111"/>
    </row>
    <row r="38" spans="1:15" ht="60" customHeight="1" x14ac:dyDescent="0.2">
      <c r="A38" s="102" t="s">
        <v>20</v>
      </c>
      <c r="B38" s="102" t="s">
        <v>16</v>
      </c>
      <c r="C38" s="62">
        <v>45</v>
      </c>
      <c r="D38" s="70" t="s">
        <v>62</v>
      </c>
      <c r="E38" s="62" t="s">
        <v>13</v>
      </c>
      <c r="F38" s="93">
        <v>3340</v>
      </c>
      <c r="G38" s="97">
        <v>3520</v>
      </c>
      <c r="H38" s="2"/>
      <c r="I38" s="72" t="s">
        <v>7</v>
      </c>
      <c r="J38" s="96">
        <f>テーブル2[[#This Row],[価格
会員]]*テーブル2[[#This Row],[数量]]</f>
        <v>0</v>
      </c>
      <c r="K38" s="93">
        <f>テーブル2[[#This Row],[価格
個人
非会員]]*テーブル2[[#This Row],[数量]]</f>
        <v>0</v>
      </c>
      <c r="L38" s="111"/>
    </row>
    <row r="39" spans="1:15" ht="60" customHeight="1" x14ac:dyDescent="0.2">
      <c r="A39" s="102" t="s">
        <v>20</v>
      </c>
      <c r="B39" s="102" t="s">
        <v>16</v>
      </c>
      <c r="C39" s="62">
        <v>46</v>
      </c>
      <c r="D39" s="70" t="s">
        <v>61</v>
      </c>
      <c r="E39" s="62" t="s">
        <v>13</v>
      </c>
      <c r="F39" s="93">
        <v>2710</v>
      </c>
      <c r="G39" s="97">
        <v>2860</v>
      </c>
      <c r="H39" s="2"/>
      <c r="I39" s="72" t="s">
        <v>7</v>
      </c>
      <c r="J39" s="96">
        <f>テーブル2[[#This Row],[価格
会員]]*テーブル2[[#This Row],[数量]]</f>
        <v>0</v>
      </c>
      <c r="K39" s="93">
        <f>テーブル2[[#This Row],[価格
個人
非会員]]*テーブル2[[#This Row],[数量]]</f>
        <v>0</v>
      </c>
      <c r="L39" s="111"/>
    </row>
    <row r="40" spans="1:15" ht="60" customHeight="1" x14ac:dyDescent="0.2">
      <c r="A40" s="102" t="s">
        <v>20</v>
      </c>
      <c r="B40" s="102" t="s">
        <v>16</v>
      </c>
      <c r="C40" s="62">
        <v>47</v>
      </c>
      <c r="D40" s="70" t="s">
        <v>51</v>
      </c>
      <c r="E40" s="62" t="s">
        <v>13</v>
      </c>
      <c r="F40" s="93">
        <v>2290</v>
      </c>
      <c r="G40" s="97">
        <v>2420</v>
      </c>
      <c r="H40" s="2"/>
      <c r="I40" s="72" t="s">
        <v>7</v>
      </c>
      <c r="J40" s="96">
        <f>テーブル2[[#This Row],[価格
会員]]*テーブル2[[#This Row],[数量]]</f>
        <v>0</v>
      </c>
      <c r="K40" s="93">
        <f>テーブル2[[#This Row],[価格
個人
非会員]]*テーブル2[[#This Row],[数量]]</f>
        <v>0</v>
      </c>
      <c r="L40" s="111"/>
    </row>
    <row r="41" spans="1:15" ht="60" customHeight="1" x14ac:dyDescent="0.2">
      <c r="A41" s="102" t="s">
        <v>20</v>
      </c>
      <c r="B41" s="102" t="s">
        <v>16</v>
      </c>
      <c r="C41" s="62">
        <v>48</v>
      </c>
      <c r="D41" s="70" t="s">
        <v>72</v>
      </c>
      <c r="E41" s="62" t="s">
        <v>13</v>
      </c>
      <c r="F41" s="93">
        <v>1880</v>
      </c>
      <c r="G41" s="97">
        <v>1980</v>
      </c>
      <c r="H41" s="2"/>
      <c r="I41" s="72" t="s">
        <v>7</v>
      </c>
      <c r="J41" s="96">
        <f>テーブル2[[#This Row],[価格
会員]]*テーブル2[[#This Row],[数量]]</f>
        <v>0</v>
      </c>
      <c r="K41" s="93">
        <f>テーブル2[[#This Row],[価格
個人
非会員]]*テーブル2[[#This Row],[数量]]</f>
        <v>0</v>
      </c>
      <c r="L41" s="111"/>
    </row>
    <row r="42" spans="1:15" ht="60" customHeight="1" x14ac:dyDescent="0.2">
      <c r="A42" s="102" t="s">
        <v>20</v>
      </c>
      <c r="B42" s="102" t="s">
        <v>16</v>
      </c>
      <c r="C42" s="62">
        <v>49</v>
      </c>
      <c r="D42" s="70" t="s">
        <v>73</v>
      </c>
      <c r="E42" s="62" t="s">
        <v>13</v>
      </c>
      <c r="F42" s="93">
        <v>1670</v>
      </c>
      <c r="G42" s="97">
        <v>1760</v>
      </c>
      <c r="H42" s="2"/>
      <c r="I42" s="72" t="s">
        <v>7</v>
      </c>
      <c r="J42" s="96">
        <f>テーブル2[[#This Row],[価格
会員]]*テーブル2[[#This Row],[数量]]</f>
        <v>0</v>
      </c>
      <c r="K42" s="93">
        <f>テーブル2[[#This Row],[価格
個人
非会員]]*テーブル2[[#This Row],[数量]]</f>
        <v>0</v>
      </c>
      <c r="L42" s="111"/>
    </row>
    <row r="43" spans="1:15" ht="60" customHeight="1" x14ac:dyDescent="0.2">
      <c r="A43" s="102" t="s">
        <v>20</v>
      </c>
      <c r="B43" s="102" t="s">
        <v>16</v>
      </c>
      <c r="C43" s="62">
        <v>50</v>
      </c>
      <c r="D43" s="70" t="s">
        <v>52</v>
      </c>
      <c r="E43" s="62" t="s">
        <v>13</v>
      </c>
      <c r="F43" s="93">
        <v>1670</v>
      </c>
      <c r="G43" s="97">
        <v>1760</v>
      </c>
      <c r="H43" s="2"/>
      <c r="I43" s="72"/>
      <c r="J43" s="96">
        <f>テーブル2[[#This Row],[価格
会員]]*テーブル2[[#This Row],[数量]]</f>
        <v>0</v>
      </c>
      <c r="K43" s="93">
        <f>テーブル2[[#This Row],[価格
個人
非会員]]*テーブル2[[#This Row],[数量]]</f>
        <v>0</v>
      </c>
      <c r="L43" s="111"/>
    </row>
    <row r="44" spans="1:15" ht="60" customHeight="1" x14ac:dyDescent="0.2">
      <c r="A44" s="102" t="s">
        <v>20</v>
      </c>
      <c r="B44" s="102" t="s">
        <v>16</v>
      </c>
      <c r="C44" s="62">
        <v>51</v>
      </c>
      <c r="D44" s="70" t="s">
        <v>74</v>
      </c>
      <c r="E44" s="62" t="s">
        <v>13</v>
      </c>
      <c r="F44" s="93">
        <v>1770</v>
      </c>
      <c r="G44" s="97">
        <v>1870</v>
      </c>
      <c r="H44" s="2"/>
      <c r="I44" s="72" t="s">
        <v>7</v>
      </c>
      <c r="J44" s="96">
        <f>テーブル2[[#This Row],[価格
会員]]*テーブル2[[#This Row],[数量]]</f>
        <v>0</v>
      </c>
      <c r="K44" s="93">
        <f>テーブル2[[#This Row],[価格
個人
非会員]]*テーブル2[[#This Row],[数量]]</f>
        <v>0</v>
      </c>
      <c r="L44" s="111"/>
    </row>
    <row r="45" spans="1:15" ht="60" customHeight="1" x14ac:dyDescent="0.2">
      <c r="A45" s="102" t="s">
        <v>20</v>
      </c>
      <c r="B45" s="102" t="s">
        <v>16</v>
      </c>
      <c r="C45" s="62">
        <v>52</v>
      </c>
      <c r="D45" s="70" t="s">
        <v>75</v>
      </c>
      <c r="E45" s="62" t="s">
        <v>13</v>
      </c>
      <c r="F45" s="93">
        <v>1670</v>
      </c>
      <c r="G45" s="97">
        <v>1760</v>
      </c>
      <c r="H45" s="2"/>
      <c r="I45" s="72" t="s">
        <v>7</v>
      </c>
      <c r="J45" s="96">
        <f>テーブル2[[#This Row],[価格
会員]]*テーブル2[[#This Row],[数量]]</f>
        <v>0</v>
      </c>
      <c r="K45" s="93">
        <f>テーブル2[[#This Row],[価格
個人
非会員]]*テーブル2[[#This Row],[数量]]</f>
        <v>0</v>
      </c>
      <c r="L45" s="111"/>
    </row>
    <row r="46" spans="1:15" ht="60" customHeight="1" x14ac:dyDescent="0.2">
      <c r="A46" s="102" t="s">
        <v>20</v>
      </c>
      <c r="B46" s="102" t="s">
        <v>16</v>
      </c>
      <c r="C46" s="62">
        <v>53</v>
      </c>
      <c r="D46" s="70" t="s">
        <v>53</v>
      </c>
      <c r="E46" s="62" t="s">
        <v>13</v>
      </c>
      <c r="F46" s="93">
        <v>1980</v>
      </c>
      <c r="G46" s="97">
        <v>2090</v>
      </c>
      <c r="H46" s="2"/>
      <c r="I46" s="95"/>
      <c r="J46" s="96">
        <f>テーブル2[[#This Row],[価格
会員]]*テーブル2[[#This Row],[数量]]</f>
        <v>0</v>
      </c>
      <c r="K46" s="93">
        <f>テーブル2[[#This Row],[価格
個人
非会員]]*テーブル2[[#This Row],[数量]]</f>
        <v>0</v>
      </c>
      <c r="L46" s="111"/>
      <c r="N46" s="112" t="s">
        <v>247</v>
      </c>
      <c r="O46" s="113"/>
    </row>
    <row r="47" spans="1:15" ht="60" customHeight="1" x14ac:dyDescent="0.2">
      <c r="A47" s="102" t="s">
        <v>20</v>
      </c>
      <c r="B47" s="102" t="s">
        <v>16</v>
      </c>
      <c r="C47" s="62">
        <v>54</v>
      </c>
      <c r="D47" s="70" t="s">
        <v>54</v>
      </c>
      <c r="E47" s="62" t="s">
        <v>13</v>
      </c>
      <c r="F47" s="93">
        <v>1880</v>
      </c>
      <c r="G47" s="97">
        <v>1980</v>
      </c>
      <c r="H47" s="2"/>
      <c r="I47" s="72" t="s">
        <v>7</v>
      </c>
      <c r="J47" s="96">
        <f>テーブル2[[#This Row],[価格
会員]]*テーブル2[[#This Row],[数量]]</f>
        <v>0</v>
      </c>
      <c r="K47" s="93">
        <f>テーブル2[[#This Row],[価格
個人
非会員]]*テーブル2[[#This Row],[数量]]</f>
        <v>0</v>
      </c>
      <c r="L47" s="111"/>
    </row>
    <row r="48" spans="1:15" ht="60" customHeight="1" x14ac:dyDescent="0.2">
      <c r="A48" s="102" t="s">
        <v>20</v>
      </c>
      <c r="B48" s="102" t="s">
        <v>16</v>
      </c>
      <c r="C48" s="62">
        <v>60</v>
      </c>
      <c r="D48" s="70" t="s">
        <v>76</v>
      </c>
      <c r="E48" s="62" t="s">
        <v>55</v>
      </c>
      <c r="F48" s="93">
        <v>1880</v>
      </c>
      <c r="G48" s="97">
        <v>1980</v>
      </c>
      <c r="H48" s="2"/>
      <c r="I48" s="72" t="s">
        <v>7</v>
      </c>
      <c r="J48" s="96">
        <f>テーブル2[[#This Row],[価格
会員]]*テーブル2[[#This Row],[数量]]</f>
        <v>0</v>
      </c>
      <c r="K48" s="93">
        <f>テーブル2[[#This Row],[価格
個人
非会員]]*テーブル2[[#This Row],[数量]]</f>
        <v>0</v>
      </c>
      <c r="L48" s="111"/>
    </row>
    <row r="49" spans="1:12" ht="60" customHeight="1" x14ac:dyDescent="0.2">
      <c r="A49" s="102" t="s">
        <v>20</v>
      </c>
      <c r="B49" s="102" t="s">
        <v>16</v>
      </c>
      <c r="C49" s="71">
        <v>62</v>
      </c>
      <c r="D49" s="98" t="s">
        <v>63</v>
      </c>
      <c r="E49" s="62" t="s">
        <v>14</v>
      </c>
      <c r="F49" s="99">
        <v>1980</v>
      </c>
      <c r="G49" s="100">
        <v>2090</v>
      </c>
      <c r="H49" s="3"/>
      <c r="I49" s="72"/>
      <c r="J49" s="103">
        <f>テーブル2[[#This Row],[価格
会員]]*テーブル2[[#This Row],[数量]]</f>
        <v>0</v>
      </c>
      <c r="K49" s="99">
        <f>テーブル2[[#This Row],[価格
個人
非会員]]*テーブル2[[#This Row],[数量]]</f>
        <v>0</v>
      </c>
      <c r="L49" s="111"/>
    </row>
    <row r="50" spans="1:12" ht="60" customHeight="1" x14ac:dyDescent="0.2">
      <c r="A50" s="102" t="s">
        <v>20</v>
      </c>
      <c r="B50" s="102" t="s">
        <v>16</v>
      </c>
      <c r="C50" s="62">
        <v>63</v>
      </c>
      <c r="D50" s="70" t="s">
        <v>71</v>
      </c>
      <c r="E50" s="62" t="s">
        <v>14</v>
      </c>
      <c r="F50" s="93">
        <v>1560</v>
      </c>
      <c r="G50" s="97">
        <v>1650</v>
      </c>
      <c r="H50" s="2"/>
      <c r="I50" s="95"/>
      <c r="J50" s="96">
        <f>テーブル2[[#This Row],[価格
会員]]*テーブル2[[#This Row],[数量]]</f>
        <v>0</v>
      </c>
      <c r="K50" s="93">
        <f>テーブル2[[#This Row],[価格
個人
非会員]]*テーブル2[[#This Row],[数量]]</f>
        <v>0</v>
      </c>
      <c r="L50" s="111"/>
    </row>
    <row r="51" spans="1:12" ht="60" customHeight="1" x14ac:dyDescent="0.2">
      <c r="A51" s="102" t="s">
        <v>20</v>
      </c>
      <c r="B51" s="102" t="s">
        <v>16</v>
      </c>
      <c r="C51" s="62">
        <v>64</v>
      </c>
      <c r="D51" s="70" t="s">
        <v>1</v>
      </c>
      <c r="E51" s="62" t="s">
        <v>14</v>
      </c>
      <c r="F51" s="93">
        <v>1560</v>
      </c>
      <c r="G51" s="97">
        <v>1650</v>
      </c>
      <c r="H51" s="2"/>
      <c r="I51" s="95"/>
      <c r="J51" s="96">
        <f>テーブル2[[#This Row],[価格
会員]]*テーブル2[[#This Row],[数量]]</f>
        <v>0</v>
      </c>
      <c r="K51" s="93">
        <f>テーブル2[[#This Row],[価格
個人
非会員]]*テーブル2[[#This Row],[数量]]</f>
        <v>0</v>
      </c>
      <c r="L51" s="111"/>
    </row>
    <row r="52" spans="1:12" ht="60" customHeight="1" x14ac:dyDescent="0.2">
      <c r="A52" s="102" t="s">
        <v>20</v>
      </c>
      <c r="B52" s="102" t="s">
        <v>16</v>
      </c>
      <c r="C52" s="62">
        <v>65</v>
      </c>
      <c r="D52" s="70" t="s">
        <v>66</v>
      </c>
      <c r="E52" s="62" t="s">
        <v>14</v>
      </c>
      <c r="F52" s="93">
        <v>3030</v>
      </c>
      <c r="G52" s="97">
        <v>3190</v>
      </c>
      <c r="H52" s="2"/>
      <c r="I52" s="72"/>
      <c r="J52" s="96">
        <f>テーブル2[[#This Row],[価格
会員]]*テーブル2[[#This Row],[数量]]</f>
        <v>0</v>
      </c>
      <c r="K52" s="93">
        <f>テーブル2[[#This Row],[価格
個人
非会員]]*テーブル2[[#This Row],[数量]]</f>
        <v>0</v>
      </c>
      <c r="L52" s="111"/>
    </row>
    <row r="53" spans="1:12" ht="60" customHeight="1" x14ac:dyDescent="0.2">
      <c r="A53" s="102" t="s">
        <v>20</v>
      </c>
      <c r="B53" s="102" t="s">
        <v>16</v>
      </c>
      <c r="C53" s="62">
        <v>66</v>
      </c>
      <c r="D53" s="70" t="s">
        <v>65</v>
      </c>
      <c r="E53" s="62" t="s">
        <v>14</v>
      </c>
      <c r="F53" s="93">
        <v>2290</v>
      </c>
      <c r="G53" s="97">
        <v>2420</v>
      </c>
      <c r="H53" s="2"/>
      <c r="I53" s="95"/>
      <c r="J53" s="96">
        <f>テーブル2[[#This Row],[価格
会員]]*テーブル2[[#This Row],[数量]]</f>
        <v>0</v>
      </c>
      <c r="K53" s="93">
        <f>テーブル2[[#This Row],[価格
個人
非会員]]*テーブル2[[#This Row],[数量]]</f>
        <v>0</v>
      </c>
      <c r="L53" s="111"/>
    </row>
    <row r="54" spans="1:12" ht="60" customHeight="1" x14ac:dyDescent="0.2">
      <c r="A54" s="102" t="s">
        <v>20</v>
      </c>
      <c r="B54" s="102" t="s">
        <v>16</v>
      </c>
      <c r="C54" s="62">
        <v>67</v>
      </c>
      <c r="D54" s="70" t="s">
        <v>77</v>
      </c>
      <c r="E54" s="62" t="s">
        <v>14</v>
      </c>
      <c r="F54" s="93">
        <v>3550</v>
      </c>
      <c r="G54" s="97">
        <v>3740</v>
      </c>
      <c r="H54" s="2"/>
      <c r="I54" s="95"/>
      <c r="J54" s="96">
        <f>テーブル2[[#This Row],[価格
会員]]*テーブル2[[#This Row],[数量]]</f>
        <v>0</v>
      </c>
      <c r="K54" s="93">
        <f>テーブル2[[#This Row],[価格
個人
非会員]]*テーブル2[[#This Row],[数量]]</f>
        <v>0</v>
      </c>
      <c r="L54" s="111"/>
    </row>
    <row r="55" spans="1:12" ht="60" customHeight="1" x14ac:dyDescent="0.2">
      <c r="A55" s="102" t="s">
        <v>20</v>
      </c>
      <c r="B55" s="102" t="s">
        <v>16</v>
      </c>
      <c r="C55" s="62">
        <v>69</v>
      </c>
      <c r="D55" s="70" t="s">
        <v>73</v>
      </c>
      <c r="E55" s="62" t="s">
        <v>56</v>
      </c>
      <c r="F55" s="93">
        <v>1670</v>
      </c>
      <c r="G55" s="97">
        <v>1760</v>
      </c>
      <c r="H55" s="2"/>
      <c r="I55" s="95"/>
      <c r="J55" s="96">
        <f>テーブル2[[#This Row],[価格
会員]]*テーブル2[[#This Row],[数量]]</f>
        <v>0</v>
      </c>
      <c r="K55" s="93">
        <f>テーブル2[[#This Row],[価格
個人
非会員]]*テーブル2[[#This Row],[数量]]</f>
        <v>0</v>
      </c>
      <c r="L55" s="111"/>
    </row>
    <row r="56" spans="1:12" ht="60" customHeight="1" x14ac:dyDescent="0.2">
      <c r="A56" s="102" t="s">
        <v>20</v>
      </c>
      <c r="B56" s="102" t="s">
        <v>16</v>
      </c>
      <c r="C56" s="62">
        <v>70</v>
      </c>
      <c r="D56" s="70" t="s">
        <v>53</v>
      </c>
      <c r="E56" s="62" t="s">
        <v>56</v>
      </c>
      <c r="F56" s="93">
        <v>1980</v>
      </c>
      <c r="G56" s="97">
        <v>2090</v>
      </c>
      <c r="H56" s="2"/>
      <c r="I56" s="95"/>
      <c r="J56" s="96">
        <f>テーブル2[[#This Row],[価格
会員]]*テーブル2[[#This Row],[数量]]</f>
        <v>0</v>
      </c>
      <c r="K56" s="93">
        <f>テーブル2[[#This Row],[価格
個人
非会員]]*テーブル2[[#This Row],[数量]]</f>
        <v>0</v>
      </c>
      <c r="L56" s="111"/>
    </row>
    <row r="57" spans="1:12" ht="60" customHeight="1" x14ac:dyDescent="0.2">
      <c r="A57" s="102" t="s">
        <v>20</v>
      </c>
      <c r="B57" s="102" t="s">
        <v>16</v>
      </c>
      <c r="C57" s="62">
        <v>71</v>
      </c>
      <c r="D57" s="70" t="s">
        <v>49</v>
      </c>
      <c r="E57" s="62" t="s">
        <v>56</v>
      </c>
      <c r="F57" s="93">
        <v>1880</v>
      </c>
      <c r="G57" s="97">
        <v>1980</v>
      </c>
      <c r="H57" s="2"/>
      <c r="I57" s="95"/>
      <c r="J57" s="96">
        <f>テーブル2[[#This Row],[価格
会員]]*テーブル2[[#This Row],[数量]]</f>
        <v>0</v>
      </c>
      <c r="K57" s="93">
        <f>テーブル2[[#This Row],[価格
個人
非会員]]*テーブル2[[#This Row],[数量]]</f>
        <v>0</v>
      </c>
      <c r="L57" s="111"/>
    </row>
    <row r="58" spans="1:12" ht="60" customHeight="1" x14ac:dyDescent="0.2">
      <c r="A58" s="102" t="s">
        <v>20</v>
      </c>
      <c r="B58" s="102" t="s">
        <v>16</v>
      </c>
      <c r="C58" s="71">
        <v>72</v>
      </c>
      <c r="D58" s="98" t="s">
        <v>57</v>
      </c>
      <c r="E58" s="71" t="s">
        <v>58</v>
      </c>
      <c r="F58" s="99">
        <v>1770</v>
      </c>
      <c r="G58" s="100">
        <v>1870</v>
      </c>
      <c r="H58" s="3"/>
      <c r="I58" s="72"/>
      <c r="J58" s="103">
        <f>テーブル2[[#This Row],[価格
会員]]*テーブル2[[#This Row],[数量]]</f>
        <v>0</v>
      </c>
      <c r="K58" s="99">
        <f>テーブル2[[#This Row],[価格
個人
非会員]]*テーブル2[[#This Row],[数量]]</f>
        <v>0</v>
      </c>
      <c r="L58" s="111"/>
    </row>
    <row r="59" spans="1:12" ht="60" customHeight="1" x14ac:dyDescent="0.2">
      <c r="A59" s="102" t="s">
        <v>20</v>
      </c>
      <c r="B59" s="102" t="s">
        <v>16</v>
      </c>
      <c r="C59" s="62">
        <v>73</v>
      </c>
      <c r="D59" s="70" t="s">
        <v>61</v>
      </c>
      <c r="E59" s="62" t="s">
        <v>59</v>
      </c>
      <c r="F59" s="93">
        <v>2610</v>
      </c>
      <c r="G59" s="97">
        <v>2750</v>
      </c>
      <c r="H59" s="2"/>
      <c r="I59" s="95"/>
      <c r="J59" s="96">
        <f>テーブル2[[#This Row],[価格
会員]]*テーブル2[[#This Row],[数量]]</f>
        <v>0</v>
      </c>
      <c r="K59" s="93">
        <f>テーブル2[[#This Row],[価格
個人
非会員]]*テーブル2[[#This Row],[数量]]</f>
        <v>0</v>
      </c>
      <c r="L59" s="111"/>
    </row>
    <row r="60" spans="1:12" ht="60" customHeight="1" x14ac:dyDescent="0.2">
      <c r="A60" s="102" t="s">
        <v>20</v>
      </c>
      <c r="B60" s="102" t="s">
        <v>16</v>
      </c>
      <c r="C60" s="62">
        <v>74</v>
      </c>
      <c r="D60" s="70" t="s">
        <v>67</v>
      </c>
      <c r="E60" s="62" t="s">
        <v>59</v>
      </c>
      <c r="F60" s="93">
        <v>2400</v>
      </c>
      <c r="G60" s="97">
        <v>2530</v>
      </c>
      <c r="H60" s="2"/>
      <c r="I60" s="95"/>
      <c r="J60" s="96">
        <f>テーブル2[[#This Row],[価格
会員]]*テーブル2[[#This Row],[数量]]</f>
        <v>0</v>
      </c>
      <c r="K60" s="93">
        <f>テーブル2[[#This Row],[価格
個人
非会員]]*テーブル2[[#This Row],[数量]]</f>
        <v>0</v>
      </c>
      <c r="L60" s="111"/>
    </row>
    <row r="61" spans="1:12" ht="60" customHeight="1" x14ac:dyDescent="0.2">
      <c r="A61" s="102" t="s">
        <v>20</v>
      </c>
      <c r="B61" s="102" t="s">
        <v>16</v>
      </c>
      <c r="C61" s="62">
        <v>75</v>
      </c>
      <c r="D61" s="70" t="s">
        <v>78</v>
      </c>
      <c r="E61" s="62" t="s">
        <v>59</v>
      </c>
      <c r="F61" s="93">
        <v>2190</v>
      </c>
      <c r="G61" s="97">
        <v>2310</v>
      </c>
      <c r="H61" s="2"/>
      <c r="I61" s="95"/>
      <c r="J61" s="96">
        <f>テーブル2[[#This Row],[価格
会員]]*テーブル2[[#This Row],[数量]]</f>
        <v>0</v>
      </c>
      <c r="K61" s="93">
        <f>テーブル2[[#This Row],[価格
個人
非会員]]*テーブル2[[#This Row],[数量]]</f>
        <v>0</v>
      </c>
      <c r="L61" s="111"/>
    </row>
    <row r="62" spans="1:12" ht="60" customHeight="1" x14ac:dyDescent="0.2">
      <c r="A62" s="102" t="s">
        <v>20</v>
      </c>
      <c r="B62" s="102" t="s">
        <v>16</v>
      </c>
      <c r="C62" s="62">
        <v>76</v>
      </c>
      <c r="D62" s="70" t="s">
        <v>72</v>
      </c>
      <c r="E62" s="62" t="s">
        <v>59</v>
      </c>
      <c r="F62" s="93">
        <v>1880</v>
      </c>
      <c r="G62" s="97">
        <v>1980</v>
      </c>
      <c r="H62" s="2"/>
      <c r="I62" s="95"/>
      <c r="J62" s="96">
        <f>テーブル2[[#This Row],[価格
会員]]*テーブル2[[#This Row],[数量]]</f>
        <v>0</v>
      </c>
      <c r="K62" s="93">
        <f>テーブル2[[#This Row],[価格
個人
非会員]]*テーブル2[[#This Row],[数量]]</f>
        <v>0</v>
      </c>
      <c r="L62" s="111"/>
    </row>
    <row r="63" spans="1:12" ht="60" customHeight="1" x14ac:dyDescent="0.2">
      <c r="A63" s="102" t="s">
        <v>20</v>
      </c>
      <c r="B63" s="102" t="s">
        <v>16</v>
      </c>
      <c r="C63" s="62">
        <v>77</v>
      </c>
      <c r="D63" s="70" t="s">
        <v>74</v>
      </c>
      <c r="E63" s="62" t="s">
        <v>59</v>
      </c>
      <c r="F63" s="93">
        <v>1770</v>
      </c>
      <c r="G63" s="97">
        <v>1870</v>
      </c>
      <c r="H63" s="2"/>
      <c r="I63" s="95"/>
      <c r="J63" s="96">
        <f>テーブル2[[#This Row],[価格
会員]]*テーブル2[[#This Row],[数量]]</f>
        <v>0</v>
      </c>
      <c r="K63" s="93">
        <f>テーブル2[[#This Row],[価格
個人
非会員]]*テーブル2[[#This Row],[数量]]</f>
        <v>0</v>
      </c>
      <c r="L63" s="111"/>
    </row>
    <row r="64" spans="1:12" ht="60" customHeight="1" x14ac:dyDescent="0.2">
      <c r="A64" s="102" t="s">
        <v>20</v>
      </c>
      <c r="B64" s="102" t="s">
        <v>16</v>
      </c>
      <c r="C64" s="62">
        <v>78</v>
      </c>
      <c r="D64" s="70" t="s">
        <v>75</v>
      </c>
      <c r="E64" s="62" t="s">
        <v>59</v>
      </c>
      <c r="F64" s="93">
        <v>1770</v>
      </c>
      <c r="G64" s="97">
        <v>1870</v>
      </c>
      <c r="H64" s="2"/>
      <c r="I64" s="95"/>
      <c r="J64" s="96">
        <f>テーブル2[[#This Row],[価格
会員]]*テーブル2[[#This Row],[数量]]</f>
        <v>0</v>
      </c>
      <c r="K64" s="93">
        <f>テーブル2[[#This Row],[価格
個人
非会員]]*テーブル2[[#This Row],[数量]]</f>
        <v>0</v>
      </c>
      <c r="L64" s="111"/>
    </row>
    <row r="65" spans="1:12" ht="60" customHeight="1" x14ac:dyDescent="0.2">
      <c r="A65" s="102" t="s">
        <v>20</v>
      </c>
      <c r="B65" s="102" t="s">
        <v>16</v>
      </c>
      <c r="C65" s="62">
        <v>79</v>
      </c>
      <c r="D65" s="70" t="s">
        <v>60</v>
      </c>
      <c r="E65" s="62" t="s">
        <v>59</v>
      </c>
      <c r="F65" s="93">
        <v>1980</v>
      </c>
      <c r="G65" s="97">
        <v>2090</v>
      </c>
      <c r="H65" s="2"/>
      <c r="I65" s="72" t="s">
        <v>7</v>
      </c>
      <c r="J65" s="96">
        <f>テーブル2[[#This Row],[価格
会員]]*テーブル2[[#This Row],[数量]]</f>
        <v>0</v>
      </c>
      <c r="K65" s="93">
        <f>テーブル2[[#This Row],[価格
個人
非会員]]*テーブル2[[#This Row],[数量]]</f>
        <v>0</v>
      </c>
      <c r="L65" s="111"/>
    </row>
    <row r="66" spans="1:12" ht="60" customHeight="1" x14ac:dyDescent="0.2">
      <c r="A66" s="102" t="s">
        <v>20</v>
      </c>
      <c r="B66" s="102" t="s">
        <v>16</v>
      </c>
      <c r="C66" s="62">
        <v>80</v>
      </c>
      <c r="D66" s="70" t="s">
        <v>76</v>
      </c>
      <c r="E66" s="62" t="s">
        <v>59</v>
      </c>
      <c r="F66" s="93">
        <v>2190</v>
      </c>
      <c r="G66" s="97">
        <v>2310</v>
      </c>
      <c r="H66" s="2"/>
      <c r="I66" s="95"/>
      <c r="J66" s="96">
        <f>テーブル2[[#This Row],[価格
会員]]*テーブル2[[#This Row],[数量]]</f>
        <v>0</v>
      </c>
      <c r="K66" s="93">
        <f>テーブル2[[#This Row],[価格
個人
非会員]]*テーブル2[[#This Row],[数量]]</f>
        <v>0</v>
      </c>
      <c r="L66" s="111"/>
    </row>
    <row r="67" spans="1:12" ht="60" customHeight="1" x14ac:dyDescent="0.2">
      <c r="A67" s="102" t="s">
        <v>20</v>
      </c>
      <c r="B67" s="102" t="s">
        <v>16</v>
      </c>
      <c r="C67" s="62">
        <v>81</v>
      </c>
      <c r="D67" s="70" t="s">
        <v>69</v>
      </c>
      <c r="E67" s="62" t="s">
        <v>79</v>
      </c>
      <c r="F67" s="93">
        <v>1880</v>
      </c>
      <c r="G67" s="97">
        <v>1980</v>
      </c>
      <c r="H67" s="2"/>
      <c r="I67" s="95"/>
      <c r="J67" s="96">
        <f>テーブル2[[#This Row],[価格
会員]]*テーブル2[[#This Row],[数量]]</f>
        <v>0</v>
      </c>
      <c r="K67" s="93">
        <f>テーブル2[[#This Row],[価格
個人
非会員]]*テーブル2[[#This Row],[数量]]</f>
        <v>0</v>
      </c>
      <c r="L67" s="111"/>
    </row>
    <row r="68" spans="1:12" ht="60" customHeight="1" x14ac:dyDescent="0.2">
      <c r="A68" s="102" t="s">
        <v>20</v>
      </c>
      <c r="B68" s="102" t="s">
        <v>16</v>
      </c>
      <c r="C68" s="62">
        <v>82</v>
      </c>
      <c r="D68" s="70" t="s">
        <v>68</v>
      </c>
      <c r="E68" s="62" t="s">
        <v>80</v>
      </c>
      <c r="F68" s="93">
        <v>1770</v>
      </c>
      <c r="G68" s="97">
        <v>1870</v>
      </c>
      <c r="H68" s="2"/>
      <c r="I68" s="72" t="s">
        <v>7</v>
      </c>
      <c r="J68" s="96">
        <f>テーブル2[[#This Row],[価格
会員]]*テーブル2[[#This Row],[数量]]</f>
        <v>0</v>
      </c>
      <c r="K68" s="93">
        <f>テーブル2[[#This Row],[価格
個人
非会員]]*テーブル2[[#This Row],[数量]]</f>
        <v>0</v>
      </c>
      <c r="L68" s="111"/>
    </row>
    <row r="69" spans="1:12" ht="60" customHeight="1" x14ac:dyDescent="0.2">
      <c r="A69" s="102" t="s">
        <v>20</v>
      </c>
      <c r="B69" s="102" t="s">
        <v>16</v>
      </c>
      <c r="C69" s="62">
        <v>83</v>
      </c>
      <c r="D69" s="70" t="s">
        <v>81</v>
      </c>
      <c r="E69" s="62" t="s">
        <v>84</v>
      </c>
      <c r="F69" s="93">
        <v>2090</v>
      </c>
      <c r="G69" s="97">
        <v>2200</v>
      </c>
      <c r="H69" s="2"/>
      <c r="I69" s="95"/>
      <c r="J69" s="96">
        <f>テーブル2[[#This Row],[価格
会員]]*テーブル2[[#This Row],[数量]]</f>
        <v>0</v>
      </c>
      <c r="K69" s="93">
        <f>テーブル2[[#This Row],[価格
個人
非会員]]*テーブル2[[#This Row],[数量]]</f>
        <v>0</v>
      </c>
      <c r="L69" s="111"/>
    </row>
    <row r="70" spans="1:12" ht="60" customHeight="1" x14ac:dyDescent="0.2">
      <c r="A70" s="102" t="s">
        <v>20</v>
      </c>
      <c r="B70" s="102" t="s">
        <v>16</v>
      </c>
      <c r="C70" s="62">
        <v>84</v>
      </c>
      <c r="D70" s="70" t="s">
        <v>82</v>
      </c>
      <c r="E70" s="62" t="s">
        <v>84</v>
      </c>
      <c r="F70" s="93">
        <v>1670</v>
      </c>
      <c r="G70" s="97">
        <v>1760</v>
      </c>
      <c r="H70" s="2"/>
      <c r="I70" s="95"/>
      <c r="J70" s="96">
        <f>テーブル2[[#This Row],[価格
会員]]*テーブル2[[#This Row],[数量]]</f>
        <v>0</v>
      </c>
      <c r="K70" s="93">
        <f>テーブル2[[#This Row],[価格
個人
非会員]]*テーブル2[[#This Row],[数量]]</f>
        <v>0</v>
      </c>
      <c r="L70" s="111"/>
    </row>
    <row r="71" spans="1:12" ht="60" customHeight="1" x14ac:dyDescent="0.2">
      <c r="A71" s="102" t="s">
        <v>20</v>
      </c>
      <c r="B71" s="102" t="s">
        <v>16</v>
      </c>
      <c r="C71" s="62">
        <v>85</v>
      </c>
      <c r="D71" s="70" t="s">
        <v>83</v>
      </c>
      <c r="E71" s="62" t="s">
        <v>84</v>
      </c>
      <c r="F71" s="93">
        <v>2290</v>
      </c>
      <c r="G71" s="97">
        <v>2420</v>
      </c>
      <c r="H71" s="2"/>
      <c r="I71" s="95"/>
      <c r="J71" s="96">
        <f>テーブル2[[#This Row],[価格
会員]]*テーブル2[[#This Row],[数量]]</f>
        <v>0</v>
      </c>
      <c r="K71" s="93">
        <f>テーブル2[[#This Row],[価格
個人
非会員]]*テーブル2[[#This Row],[数量]]</f>
        <v>0</v>
      </c>
      <c r="L71" s="111"/>
    </row>
    <row r="72" spans="1:12" ht="60" customHeight="1" x14ac:dyDescent="0.2">
      <c r="A72" s="102" t="s">
        <v>20</v>
      </c>
      <c r="B72" s="102" t="s">
        <v>16</v>
      </c>
      <c r="C72" s="62">
        <v>86</v>
      </c>
      <c r="D72" s="70" t="s">
        <v>73</v>
      </c>
      <c r="E72" s="62" t="s">
        <v>84</v>
      </c>
      <c r="F72" s="93">
        <v>1770</v>
      </c>
      <c r="G72" s="97">
        <v>1870</v>
      </c>
      <c r="H72" s="2"/>
      <c r="I72" s="95"/>
      <c r="J72" s="96">
        <f>テーブル2[[#This Row],[価格
会員]]*テーブル2[[#This Row],[数量]]</f>
        <v>0</v>
      </c>
      <c r="K72" s="93">
        <f>テーブル2[[#This Row],[価格
個人
非会員]]*テーブル2[[#This Row],[数量]]</f>
        <v>0</v>
      </c>
      <c r="L72" s="111"/>
    </row>
    <row r="73" spans="1:12" ht="60" customHeight="1" x14ac:dyDescent="0.2">
      <c r="A73" s="102" t="s">
        <v>20</v>
      </c>
      <c r="B73" s="102" t="s">
        <v>16</v>
      </c>
      <c r="C73" s="62">
        <v>87</v>
      </c>
      <c r="D73" s="70" t="s">
        <v>53</v>
      </c>
      <c r="E73" s="62" t="s">
        <v>84</v>
      </c>
      <c r="F73" s="93">
        <v>2090</v>
      </c>
      <c r="G73" s="97">
        <v>2200</v>
      </c>
      <c r="H73" s="2"/>
      <c r="I73" s="95"/>
      <c r="J73" s="96">
        <f>テーブル2[[#This Row],[価格
会員]]*テーブル2[[#This Row],[数量]]</f>
        <v>0</v>
      </c>
      <c r="K73" s="93">
        <f>テーブル2[[#This Row],[価格
個人
非会員]]*テーブル2[[#This Row],[数量]]</f>
        <v>0</v>
      </c>
      <c r="L73" s="111"/>
    </row>
    <row r="74" spans="1:12" ht="60" customHeight="1" x14ac:dyDescent="0.2">
      <c r="A74" s="102" t="s">
        <v>20</v>
      </c>
      <c r="B74" s="102" t="s">
        <v>16</v>
      </c>
      <c r="C74" s="62">
        <v>88</v>
      </c>
      <c r="D74" s="70" t="s">
        <v>49</v>
      </c>
      <c r="E74" s="62" t="s">
        <v>84</v>
      </c>
      <c r="F74" s="93">
        <v>1980</v>
      </c>
      <c r="G74" s="97">
        <v>2090</v>
      </c>
      <c r="H74" s="2"/>
      <c r="I74" s="95"/>
      <c r="J74" s="96">
        <f>テーブル2[[#This Row],[価格
会員]]*テーブル2[[#This Row],[数量]]</f>
        <v>0</v>
      </c>
      <c r="K74" s="93">
        <f>テーブル2[[#This Row],[価格
個人
非会員]]*テーブル2[[#This Row],[数量]]</f>
        <v>0</v>
      </c>
      <c r="L74" s="111"/>
    </row>
    <row r="75" spans="1:12" ht="60" customHeight="1" x14ac:dyDescent="0.2">
      <c r="A75" s="102" t="s">
        <v>20</v>
      </c>
      <c r="B75" s="102" t="s">
        <v>16</v>
      </c>
      <c r="C75" s="62">
        <v>89</v>
      </c>
      <c r="D75" s="70" t="s">
        <v>63</v>
      </c>
      <c r="E75" s="62" t="s">
        <v>15</v>
      </c>
      <c r="F75" s="93">
        <v>2710</v>
      </c>
      <c r="G75" s="97">
        <v>2860</v>
      </c>
      <c r="H75" s="2"/>
      <c r="I75" s="95"/>
      <c r="J75" s="96">
        <f>テーブル2[[#This Row],[価格
会員]]*テーブル2[[#This Row],[数量]]</f>
        <v>0</v>
      </c>
      <c r="K75" s="93">
        <f>テーブル2[[#This Row],[価格
個人
非会員]]*テーブル2[[#This Row],[数量]]</f>
        <v>0</v>
      </c>
      <c r="L75" s="111"/>
    </row>
    <row r="76" spans="1:12" ht="60" customHeight="1" x14ac:dyDescent="0.2">
      <c r="A76" s="102" t="s">
        <v>20</v>
      </c>
      <c r="B76" s="102" t="s">
        <v>16</v>
      </c>
      <c r="C76" s="62">
        <v>90</v>
      </c>
      <c r="D76" s="70" t="s">
        <v>85</v>
      </c>
      <c r="E76" s="62" t="s">
        <v>15</v>
      </c>
      <c r="F76" s="93">
        <v>1670</v>
      </c>
      <c r="G76" s="97">
        <v>1760</v>
      </c>
      <c r="H76" s="2"/>
      <c r="I76" s="95"/>
      <c r="J76" s="96">
        <f>テーブル2[[#This Row],[価格
会員]]*テーブル2[[#This Row],[数量]]</f>
        <v>0</v>
      </c>
      <c r="K76" s="93">
        <f>テーブル2[[#This Row],[価格
個人
非会員]]*テーブル2[[#This Row],[数量]]</f>
        <v>0</v>
      </c>
      <c r="L76" s="111"/>
    </row>
    <row r="77" spans="1:12" ht="60" customHeight="1" x14ac:dyDescent="0.2">
      <c r="A77" s="102" t="s">
        <v>20</v>
      </c>
      <c r="B77" s="102" t="s">
        <v>16</v>
      </c>
      <c r="C77" s="62">
        <v>91</v>
      </c>
      <c r="D77" s="70" t="s">
        <v>1</v>
      </c>
      <c r="E77" s="62" t="s">
        <v>15</v>
      </c>
      <c r="F77" s="93">
        <v>1770</v>
      </c>
      <c r="G77" s="97">
        <v>1870</v>
      </c>
      <c r="H77" s="2"/>
      <c r="I77" s="95"/>
      <c r="J77" s="96">
        <f>テーブル2[[#This Row],[価格
会員]]*テーブル2[[#This Row],[数量]]</f>
        <v>0</v>
      </c>
      <c r="K77" s="93">
        <f>テーブル2[[#This Row],[価格
個人
非会員]]*テーブル2[[#This Row],[数量]]</f>
        <v>0</v>
      </c>
      <c r="L77" s="111"/>
    </row>
    <row r="78" spans="1:12" ht="60" customHeight="1" x14ac:dyDescent="0.2">
      <c r="A78" s="102" t="s">
        <v>20</v>
      </c>
      <c r="B78" s="102" t="s">
        <v>16</v>
      </c>
      <c r="C78" s="62">
        <v>92</v>
      </c>
      <c r="D78" s="70" t="s">
        <v>66</v>
      </c>
      <c r="E78" s="62" t="s">
        <v>15</v>
      </c>
      <c r="F78" s="93">
        <v>3230</v>
      </c>
      <c r="G78" s="97">
        <v>3410</v>
      </c>
      <c r="H78" s="2"/>
      <c r="I78" s="72"/>
      <c r="J78" s="96">
        <f>テーブル2[[#This Row],[価格
会員]]*テーブル2[[#This Row],[数量]]</f>
        <v>0</v>
      </c>
      <c r="K78" s="93">
        <f>テーブル2[[#This Row],[価格
個人
非会員]]*テーブル2[[#This Row],[数量]]</f>
        <v>0</v>
      </c>
      <c r="L78" s="111"/>
    </row>
    <row r="79" spans="1:12" ht="60" customHeight="1" x14ac:dyDescent="0.2">
      <c r="A79" s="102" t="s">
        <v>20</v>
      </c>
      <c r="B79" s="102" t="s">
        <v>16</v>
      </c>
      <c r="C79" s="62">
        <v>93</v>
      </c>
      <c r="D79" s="70" t="s">
        <v>65</v>
      </c>
      <c r="E79" s="62" t="s">
        <v>15</v>
      </c>
      <c r="F79" s="93">
        <v>2400</v>
      </c>
      <c r="G79" s="97">
        <v>2530</v>
      </c>
      <c r="H79" s="2"/>
      <c r="I79" s="95"/>
      <c r="J79" s="96">
        <f>テーブル2[[#This Row],[価格
会員]]*テーブル2[[#This Row],[数量]]</f>
        <v>0</v>
      </c>
      <c r="K79" s="93">
        <f>テーブル2[[#This Row],[価格
個人
非会員]]*テーブル2[[#This Row],[数量]]</f>
        <v>0</v>
      </c>
      <c r="L79" s="111"/>
    </row>
    <row r="80" spans="1:12" ht="60" customHeight="1" x14ac:dyDescent="0.2">
      <c r="A80" s="102" t="s">
        <v>20</v>
      </c>
      <c r="B80" s="102" t="s">
        <v>16</v>
      </c>
      <c r="C80" s="62">
        <v>94</v>
      </c>
      <c r="D80" s="70" t="s">
        <v>57</v>
      </c>
      <c r="E80" s="62" t="s">
        <v>15</v>
      </c>
      <c r="F80" s="93">
        <v>2090</v>
      </c>
      <c r="G80" s="97">
        <v>2200</v>
      </c>
      <c r="H80" s="2"/>
      <c r="I80" s="95"/>
      <c r="J80" s="96">
        <f>テーブル2[[#This Row],[価格
会員]]*テーブル2[[#This Row],[数量]]</f>
        <v>0</v>
      </c>
      <c r="K80" s="93">
        <f>テーブル2[[#This Row],[価格
個人
非会員]]*テーブル2[[#This Row],[数量]]</f>
        <v>0</v>
      </c>
      <c r="L80" s="111"/>
    </row>
    <row r="81" spans="1:12" ht="60" customHeight="1" x14ac:dyDescent="0.2">
      <c r="A81" s="102" t="s">
        <v>234</v>
      </c>
      <c r="B81" s="102" t="s">
        <v>16</v>
      </c>
      <c r="C81" s="62">
        <v>95</v>
      </c>
      <c r="D81" s="70" t="s">
        <v>236</v>
      </c>
      <c r="E81" s="62" t="s">
        <v>235</v>
      </c>
      <c r="F81" s="93">
        <v>2820</v>
      </c>
      <c r="G81" s="93">
        <v>2970</v>
      </c>
      <c r="H81" s="2"/>
      <c r="I81" s="104"/>
      <c r="J81" s="96">
        <f>テーブル2[[#This Row],[価格
会員]]*テーブル2[[#This Row],[数量]]</f>
        <v>0</v>
      </c>
      <c r="K81" s="93">
        <f>テーブル2[[#This Row],[価格
個人
非会員]]*テーブル2[[#This Row],[数量]]</f>
        <v>0</v>
      </c>
      <c r="L81" s="111"/>
    </row>
    <row r="82" spans="1:12" ht="60" customHeight="1" x14ac:dyDescent="0.2">
      <c r="A82" s="102" t="s">
        <v>234</v>
      </c>
      <c r="B82" s="102" t="s">
        <v>16</v>
      </c>
      <c r="C82" s="62">
        <v>96</v>
      </c>
      <c r="D82" s="70" t="s">
        <v>237</v>
      </c>
      <c r="E82" s="62" t="s">
        <v>235</v>
      </c>
      <c r="F82" s="93">
        <v>2090</v>
      </c>
      <c r="G82" s="93">
        <v>2200</v>
      </c>
      <c r="H82" s="2"/>
      <c r="I82" s="104"/>
      <c r="J82" s="96">
        <f>テーブル2[[#This Row],[価格
会員]]*テーブル2[[#This Row],[数量]]</f>
        <v>0</v>
      </c>
      <c r="K82" s="93">
        <f>テーブル2[[#This Row],[価格
個人
非会員]]*テーブル2[[#This Row],[数量]]</f>
        <v>0</v>
      </c>
      <c r="L82" s="111"/>
    </row>
    <row r="83" spans="1:12" ht="60" customHeight="1" x14ac:dyDescent="0.2">
      <c r="A83" s="102" t="s">
        <v>234</v>
      </c>
      <c r="B83" s="102" t="s">
        <v>16</v>
      </c>
      <c r="C83" s="62">
        <v>97</v>
      </c>
      <c r="D83" s="70" t="s">
        <v>238</v>
      </c>
      <c r="E83" s="105">
        <v>44687</v>
      </c>
      <c r="F83" s="93">
        <v>3650</v>
      </c>
      <c r="G83" s="93">
        <v>3850</v>
      </c>
      <c r="H83" s="2"/>
      <c r="I83" s="104"/>
      <c r="J83" s="96">
        <f>テーブル2[[#This Row],[価格
会員]]*テーブル2[[#This Row],[数量]]</f>
        <v>0</v>
      </c>
      <c r="K83" s="93">
        <f>テーブル2[[#This Row],[価格
個人
非会員]]*テーブル2[[#This Row],[数量]]</f>
        <v>0</v>
      </c>
      <c r="L83" s="111"/>
    </row>
    <row r="84" spans="1:12" ht="60" customHeight="1" x14ac:dyDescent="0.2">
      <c r="A84" s="102" t="s">
        <v>234</v>
      </c>
      <c r="B84" s="102" t="s">
        <v>16</v>
      </c>
      <c r="C84" s="62">
        <v>98</v>
      </c>
      <c r="D84" s="70" t="s">
        <v>239</v>
      </c>
      <c r="E84" s="105">
        <v>44687</v>
      </c>
      <c r="F84" s="93">
        <v>1880</v>
      </c>
      <c r="G84" s="93">
        <v>1980</v>
      </c>
      <c r="H84" s="2"/>
      <c r="I84" s="104"/>
      <c r="J84" s="96">
        <f>テーブル2[[#This Row],[価格
会員]]*テーブル2[[#This Row],[数量]]</f>
        <v>0</v>
      </c>
      <c r="K84" s="93">
        <f>テーブル2[[#This Row],[価格
個人
非会員]]*テーブル2[[#This Row],[数量]]</f>
        <v>0</v>
      </c>
      <c r="L84" s="111"/>
    </row>
    <row r="85" spans="1:12" ht="60" customHeight="1" x14ac:dyDescent="0.2">
      <c r="A85" s="102" t="s">
        <v>234</v>
      </c>
      <c r="B85" s="102" t="s">
        <v>16</v>
      </c>
      <c r="C85" s="62">
        <v>99</v>
      </c>
      <c r="D85" s="70" t="s">
        <v>241</v>
      </c>
      <c r="E85" s="105">
        <v>44687</v>
      </c>
      <c r="F85" s="93">
        <v>2920</v>
      </c>
      <c r="G85" s="93">
        <v>3080</v>
      </c>
      <c r="H85" s="2"/>
      <c r="I85" s="104"/>
      <c r="J85" s="96">
        <f>テーブル2[[#This Row],[価格
会員]]*テーブル2[[#This Row],[数量]]</f>
        <v>0</v>
      </c>
      <c r="K85" s="93">
        <f>テーブル2[[#This Row],[価格
個人
非会員]]*テーブル2[[#This Row],[数量]]</f>
        <v>0</v>
      </c>
      <c r="L85" s="111"/>
    </row>
    <row r="86" spans="1:12" ht="60" customHeight="1" x14ac:dyDescent="0.2">
      <c r="A86" s="102" t="s">
        <v>234</v>
      </c>
      <c r="B86" s="102" t="s">
        <v>16</v>
      </c>
      <c r="C86" s="62">
        <v>100</v>
      </c>
      <c r="D86" s="70" t="s">
        <v>242</v>
      </c>
      <c r="E86" s="105">
        <v>44687</v>
      </c>
      <c r="F86" s="93">
        <v>2090</v>
      </c>
      <c r="G86" s="93">
        <v>2200</v>
      </c>
      <c r="H86" s="2"/>
      <c r="I86" s="104"/>
      <c r="J86" s="96">
        <f>テーブル2[[#This Row],[価格
会員]]*テーブル2[[#This Row],[数量]]</f>
        <v>0</v>
      </c>
      <c r="K86" s="93">
        <f>テーブル2[[#This Row],[価格
個人
非会員]]*テーブル2[[#This Row],[数量]]</f>
        <v>0</v>
      </c>
      <c r="L86" s="111"/>
    </row>
    <row r="87" spans="1:12" ht="60" customHeight="1" x14ac:dyDescent="0.2">
      <c r="A87" s="102" t="s">
        <v>234</v>
      </c>
      <c r="B87" s="102" t="s">
        <v>16</v>
      </c>
      <c r="C87" s="62">
        <v>101</v>
      </c>
      <c r="D87" s="70" t="s">
        <v>243</v>
      </c>
      <c r="E87" s="105">
        <v>44687</v>
      </c>
      <c r="F87" s="93">
        <v>1980</v>
      </c>
      <c r="G87" s="93">
        <v>2090</v>
      </c>
      <c r="H87" s="2"/>
      <c r="I87" s="104"/>
      <c r="J87" s="96">
        <f>テーブル2[[#This Row],[価格
会員]]*テーブル2[[#This Row],[数量]]</f>
        <v>0</v>
      </c>
      <c r="K87" s="93">
        <f>テーブル2[[#This Row],[価格
個人
非会員]]*テーブル2[[#This Row],[数量]]</f>
        <v>0</v>
      </c>
      <c r="L87" s="111"/>
    </row>
    <row r="88" spans="1:12" ht="60" customHeight="1" thickBot="1" x14ac:dyDescent="0.25">
      <c r="A88" s="121" t="s">
        <v>234</v>
      </c>
      <c r="B88" s="121" t="s">
        <v>16</v>
      </c>
      <c r="C88" s="109">
        <v>102</v>
      </c>
      <c r="D88" s="122" t="s">
        <v>244</v>
      </c>
      <c r="E88" s="123">
        <v>44687</v>
      </c>
      <c r="F88" s="124">
        <v>1880</v>
      </c>
      <c r="G88" s="124">
        <v>1980</v>
      </c>
      <c r="H88" s="125"/>
      <c r="I88" s="126"/>
      <c r="J88" s="127">
        <f>テーブル2[[#This Row],[価格
会員]]*テーブル2[[#This Row],[数量]]</f>
        <v>0</v>
      </c>
      <c r="K88" s="124">
        <f>テーブル2[[#This Row],[価格
個人
非会員]]*テーブル2[[#This Row],[数量]]</f>
        <v>0</v>
      </c>
      <c r="L88" s="110"/>
    </row>
    <row r="89" spans="1:12" ht="60" customHeight="1" x14ac:dyDescent="0.2">
      <c r="A89" s="114" t="s">
        <v>20</v>
      </c>
      <c r="B89" s="114" t="s">
        <v>16</v>
      </c>
      <c r="C89" s="115" t="s">
        <v>38</v>
      </c>
      <c r="D89" s="115" t="s">
        <v>43</v>
      </c>
      <c r="E89" s="116" t="s">
        <v>42</v>
      </c>
      <c r="F89" s="117">
        <v>1670</v>
      </c>
      <c r="G89" s="118">
        <v>1760</v>
      </c>
      <c r="H89" s="119"/>
      <c r="I89" s="111" t="s">
        <v>7</v>
      </c>
      <c r="J89" s="120">
        <f>テーブル2[[#This Row],[価格
会員]]*テーブル2[[#This Row],[数量]]</f>
        <v>0</v>
      </c>
      <c r="K89" s="117">
        <f>テーブル2[[#This Row],[価格
個人
非会員]]*テーブル2[[#This Row],[数量]]</f>
        <v>0</v>
      </c>
      <c r="L89" s="111"/>
    </row>
    <row r="90" spans="1:12" ht="60" customHeight="1" x14ac:dyDescent="0.2">
      <c r="A90" s="102" t="s">
        <v>20</v>
      </c>
      <c r="B90" s="102" t="s">
        <v>16</v>
      </c>
      <c r="C90" s="70" t="s">
        <v>39</v>
      </c>
      <c r="D90" s="70" t="s">
        <v>43</v>
      </c>
      <c r="E90" s="62" t="s">
        <v>42</v>
      </c>
      <c r="F90" s="93">
        <v>1460</v>
      </c>
      <c r="G90" s="97">
        <v>1540</v>
      </c>
      <c r="H90" s="2"/>
      <c r="I90" s="72" t="s">
        <v>7</v>
      </c>
      <c r="J90" s="96">
        <f>テーブル2[[#This Row],[価格
会員]]*テーブル2[[#This Row],[数量]]</f>
        <v>0</v>
      </c>
      <c r="K90" s="93">
        <f>テーブル2[[#This Row],[価格
個人
非会員]]*テーブル2[[#This Row],[数量]]</f>
        <v>0</v>
      </c>
      <c r="L90" s="111"/>
    </row>
    <row r="91" spans="1:12" ht="60" customHeight="1" x14ac:dyDescent="0.2">
      <c r="A91" s="102" t="s">
        <v>20</v>
      </c>
      <c r="B91" s="102" t="s">
        <v>16</v>
      </c>
      <c r="C91" s="70" t="s">
        <v>40</v>
      </c>
      <c r="D91" s="70" t="s">
        <v>43</v>
      </c>
      <c r="E91" s="62" t="s">
        <v>42</v>
      </c>
      <c r="F91" s="93">
        <v>1670</v>
      </c>
      <c r="G91" s="97">
        <v>1760</v>
      </c>
      <c r="H91" s="2"/>
      <c r="I91" s="72" t="s">
        <v>7</v>
      </c>
      <c r="J91" s="96">
        <f>テーブル2[[#This Row],[価格
会員]]*テーブル2[[#This Row],[数量]]</f>
        <v>0</v>
      </c>
      <c r="K91" s="93">
        <f>テーブル2[[#This Row],[価格
個人
非会員]]*テーブル2[[#This Row],[数量]]</f>
        <v>0</v>
      </c>
      <c r="L91" s="111"/>
    </row>
    <row r="92" spans="1:12" ht="60" customHeight="1" x14ac:dyDescent="0.2">
      <c r="A92" s="102" t="s">
        <v>20</v>
      </c>
      <c r="B92" s="102" t="s">
        <v>16</v>
      </c>
      <c r="C92" s="106" t="s">
        <v>41</v>
      </c>
      <c r="D92" s="98" t="s">
        <v>43</v>
      </c>
      <c r="E92" s="71" t="s">
        <v>42</v>
      </c>
      <c r="F92" s="99">
        <v>1670</v>
      </c>
      <c r="G92" s="100">
        <v>1760</v>
      </c>
      <c r="H92" s="3"/>
      <c r="I92" s="72" t="s">
        <v>7</v>
      </c>
      <c r="J92" s="103">
        <f>テーブル2[[#This Row],[価格
会員]]*テーブル2[[#This Row],[数量]]</f>
        <v>0</v>
      </c>
      <c r="K92" s="99">
        <f>テーブル2[[#This Row],[価格
個人
非会員]]*テーブル2[[#This Row],[数量]]</f>
        <v>0</v>
      </c>
      <c r="L92" s="111"/>
    </row>
    <row r="93" spans="1:12" ht="60" customHeight="1" x14ac:dyDescent="0.2">
      <c r="A93" s="102" t="s">
        <v>33</v>
      </c>
      <c r="B93" s="102" t="s">
        <v>16</v>
      </c>
      <c r="C93" s="62" t="s">
        <v>35</v>
      </c>
      <c r="D93" s="70" t="s">
        <v>43</v>
      </c>
      <c r="E93" s="62" t="s">
        <v>36</v>
      </c>
      <c r="F93" s="93">
        <v>1770</v>
      </c>
      <c r="G93" s="97">
        <v>1870</v>
      </c>
      <c r="H93" s="2"/>
      <c r="I93" s="72" t="s">
        <v>7</v>
      </c>
      <c r="J93" s="96">
        <f>テーブル2[[#This Row],[価格
会員]]*テーブル2[[#This Row],[数量]]</f>
        <v>0</v>
      </c>
      <c r="K93" s="93">
        <f>テーブル2[[#This Row],[価格
個人
非会員]]*テーブル2[[#This Row],[数量]]</f>
        <v>0</v>
      </c>
      <c r="L93" s="111"/>
    </row>
    <row r="94" spans="1:12" ht="60" customHeight="1" x14ac:dyDescent="0.2">
      <c r="A94" s="102" t="s">
        <v>33</v>
      </c>
      <c r="B94" s="102" t="s">
        <v>16</v>
      </c>
      <c r="C94" s="62" t="s">
        <v>35</v>
      </c>
      <c r="D94" s="70" t="s">
        <v>43</v>
      </c>
      <c r="E94" s="62" t="s">
        <v>37</v>
      </c>
      <c r="F94" s="93">
        <v>1770</v>
      </c>
      <c r="G94" s="97">
        <v>1870</v>
      </c>
      <c r="H94" s="2"/>
      <c r="I94" s="72" t="s">
        <v>7</v>
      </c>
      <c r="J94" s="96">
        <f>テーブル2[[#This Row],[価格
会員]]*テーブル2[[#This Row],[数量]]</f>
        <v>0</v>
      </c>
      <c r="K94" s="93">
        <f>テーブル2[[#This Row],[価格
個人
非会員]]*テーブル2[[#This Row],[数量]]</f>
        <v>0</v>
      </c>
      <c r="L94" s="111"/>
    </row>
    <row r="95" spans="1:12" ht="60" customHeight="1" x14ac:dyDescent="0.2">
      <c r="A95" s="69">
        <v>3</v>
      </c>
      <c r="B95" s="102" t="s">
        <v>16</v>
      </c>
      <c r="C95" s="62" t="s">
        <v>34</v>
      </c>
      <c r="D95" s="70" t="s">
        <v>43</v>
      </c>
      <c r="E95" s="62" t="s">
        <v>245</v>
      </c>
      <c r="F95" s="93">
        <v>1560</v>
      </c>
      <c r="G95" s="93">
        <v>1650</v>
      </c>
      <c r="H95" s="2"/>
      <c r="I95" s="95" t="s">
        <v>7</v>
      </c>
      <c r="J95" s="96">
        <f>テーブル2[[#This Row],[価格
会員]]*テーブル2[[#This Row],[数量]]</f>
        <v>0</v>
      </c>
      <c r="K95" s="93">
        <f>テーブル2[[#This Row],[価格
個人
非会員]]*テーブル2[[#This Row],[数量]]</f>
        <v>0</v>
      </c>
      <c r="L95" s="111"/>
    </row>
    <row r="96" spans="1:12" ht="60" customHeight="1" x14ac:dyDescent="0.2">
      <c r="A96" s="69">
        <v>3</v>
      </c>
      <c r="B96" s="102" t="s">
        <v>16</v>
      </c>
      <c r="C96" s="62" t="s">
        <v>35</v>
      </c>
      <c r="D96" s="70" t="s">
        <v>43</v>
      </c>
      <c r="E96" s="62" t="s">
        <v>245</v>
      </c>
      <c r="F96" s="93">
        <v>1560</v>
      </c>
      <c r="G96" s="93">
        <v>1650</v>
      </c>
      <c r="H96" s="2"/>
      <c r="I96" s="95" t="s">
        <v>7</v>
      </c>
      <c r="J96" s="96">
        <f>テーブル2[[#This Row],[価格
会員]]*テーブル2[[#This Row],[数量]]</f>
        <v>0</v>
      </c>
      <c r="K96" s="93">
        <f>テーブル2[[#This Row],[価格
個人
非会員]]*テーブル2[[#This Row],[数量]]</f>
        <v>0</v>
      </c>
      <c r="L96" s="111"/>
    </row>
    <row r="97" spans="1:12" ht="60" customHeight="1" x14ac:dyDescent="0.2">
      <c r="A97" s="69">
        <v>3</v>
      </c>
      <c r="B97" s="102" t="s">
        <v>16</v>
      </c>
      <c r="C97" s="62" t="s">
        <v>34</v>
      </c>
      <c r="D97" s="70" t="s">
        <v>43</v>
      </c>
      <c r="E97" s="62" t="s">
        <v>86</v>
      </c>
      <c r="F97" s="93">
        <v>1560</v>
      </c>
      <c r="G97" s="97">
        <v>1650</v>
      </c>
      <c r="H97" s="2"/>
      <c r="I97" s="95" t="s">
        <v>7</v>
      </c>
      <c r="J97" s="96">
        <f>テーブル2[[#This Row],[価格
会員]]*テーブル2[[#This Row],[数量]]</f>
        <v>0</v>
      </c>
      <c r="K97" s="93">
        <f>テーブル2[[#This Row],[価格
個人
非会員]]*テーブル2[[#This Row],[数量]]</f>
        <v>0</v>
      </c>
      <c r="L97" s="111"/>
    </row>
    <row r="98" spans="1:12" ht="60" customHeight="1" x14ac:dyDescent="0.2">
      <c r="A98" s="69">
        <v>3</v>
      </c>
      <c r="B98" s="102" t="s">
        <v>16</v>
      </c>
      <c r="C98" s="62" t="s">
        <v>34</v>
      </c>
      <c r="D98" s="70" t="s">
        <v>43</v>
      </c>
      <c r="E98" s="62" t="s">
        <v>87</v>
      </c>
      <c r="F98" s="93">
        <v>1560</v>
      </c>
      <c r="G98" s="97">
        <v>1650</v>
      </c>
      <c r="H98" s="2"/>
      <c r="I98" s="95" t="s">
        <v>7</v>
      </c>
      <c r="J98" s="96">
        <f>テーブル2[[#This Row],[価格
会員]]*テーブル2[[#This Row],[数量]]</f>
        <v>0</v>
      </c>
      <c r="K98" s="93">
        <f>テーブル2[[#This Row],[価格
個人
非会員]]*テーブル2[[#This Row],[数量]]</f>
        <v>0</v>
      </c>
      <c r="L98" s="111"/>
    </row>
    <row r="99" spans="1:12" ht="60" customHeight="1" x14ac:dyDescent="0.2">
      <c r="A99" s="69">
        <v>3</v>
      </c>
      <c r="B99" s="102" t="s">
        <v>16</v>
      </c>
      <c r="C99" s="62" t="s">
        <v>34</v>
      </c>
      <c r="D99" s="70" t="s">
        <v>43</v>
      </c>
      <c r="E99" s="62" t="s">
        <v>88</v>
      </c>
      <c r="F99" s="93">
        <v>1560</v>
      </c>
      <c r="G99" s="97">
        <v>1650</v>
      </c>
      <c r="H99" s="2"/>
      <c r="I99" s="95" t="s">
        <v>7</v>
      </c>
      <c r="J99" s="96">
        <f>テーブル2[[#This Row],[価格
会員]]*テーブル2[[#This Row],[数量]]</f>
        <v>0</v>
      </c>
      <c r="K99" s="93">
        <f>テーブル2[[#This Row],[価格
個人
非会員]]*テーブル2[[#This Row],[数量]]</f>
        <v>0</v>
      </c>
      <c r="L99" s="111"/>
    </row>
    <row r="100" spans="1:12" ht="60" customHeight="1" x14ac:dyDescent="0.2">
      <c r="A100" s="69">
        <v>3</v>
      </c>
      <c r="B100" s="102" t="s">
        <v>16</v>
      </c>
      <c r="C100" s="62" t="s">
        <v>34</v>
      </c>
      <c r="D100" s="70" t="s">
        <v>43</v>
      </c>
      <c r="E100" s="62" t="s">
        <v>89</v>
      </c>
      <c r="F100" s="93">
        <v>1560</v>
      </c>
      <c r="G100" s="97">
        <v>1650</v>
      </c>
      <c r="H100" s="2"/>
      <c r="I100" s="95" t="s">
        <v>7</v>
      </c>
      <c r="J100" s="96">
        <f>テーブル2[[#This Row],[価格
会員]]*テーブル2[[#This Row],[数量]]</f>
        <v>0</v>
      </c>
      <c r="K100" s="93">
        <f>テーブル2[[#This Row],[価格
個人
非会員]]*テーブル2[[#This Row],[数量]]</f>
        <v>0</v>
      </c>
      <c r="L100" s="111"/>
    </row>
    <row r="101" spans="1:12" ht="60" customHeight="1" x14ac:dyDescent="0.2">
      <c r="A101" s="69">
        <v>3</v>
      </c>
      <c r="B101" s="102" t="s">
        <v>16</v>
      </c>
      <c r="C101" s="62" t="s">
        <v>34</v>
      </c>
      <c r="D101" s="70" t="s">
        <v>43</v>
      </c>
      <c r="E101" s="62" t="s">
        <v>90</v>
      </c>
      <c r="F101" s="93">
        <v>1560</v>
      </c>
      <c r="G101" s="97">
        <v>1650</v>
      </c>
      <c r="H101" s="2"/>
      <c r="I101" s="95" t="s">
        <v>7</v>
      </c>
      <c r="J101" s="96">
        <f>テーブル2[[#This Row],[価格
会員]]*テーブル2[[#This Row],[数量]]</f>
        <v>0</v>
      </c>
      <c r="K101" s="93">
        <f>テーブル2[[#This Row],[価格
個人
非会員]]*テーブル2[[#This Row],[数量]]</f>
        <v>0</v>
      </c>
      <c r="L101" s="111"/>
    </row>
    <row r="102" spans="1:12" ht="60" customHeight="1" x14ac:dyDescent="0.2">
      <c r="A102" s="69">
        <v>3</v>
      </c>
      <c r="B102" s="102" t="s">
        <v>16</v>
      </c>
      <c r="C102" s="62" t="s">
        <v>34</v>
      </c>
      <c r="D102" s="70" t="s">
        <v>43</v>
      </c>
      <c r="E102" s="62" t="s">
        <v>91</v>
      </c>
      <c r="F102" s="93">
        <v>1560</v>
      </c>
      <c r="G102" s="97">
        <v>1650</v>
      </c>
      <c r="H102" s="2"/>
      <c r="I102" s="95"/>
      <c r="J102" s="96">
        <f>テーブル2[[#This Row],[価格
会員]]*テーブル2[[#This Row],[数量]]</f>
        <v>0</v>
      </c>
      <c r="K102" s="93">
        <f>テーブル2[[#This Row],[価格
個人
非会員]]*テーブル2[[#This Row],[数量]]</f>
        <v>0</v>
      </c>
      <c r="L102" s="111"/>
    </row>
    <row r="103" spans="1:12" ht="60" customHeight="1" x14ac:dyDescent="0.2">
      <c r="A103" s="69">
        <v>3</v>
      </c>
      <c r="B103" s="102" t="s">
        <v>16</v>
      </c>
      <c r="C103" s="62" t="s">
        <v>35</v>
      </c>
      <c r="D103" s="70" t="s">
        <v>43</v>
      </c>
      <c r="E103" s="62" t="s">
        <v>91</v>
      </c>
      <c r="F103" s="93">
        <v>1560</v>
      </c>
      <c r="G103" s="97">
        <v>1650</v>
      </c>
      <c r="H103" s="2"/>
      <c r="I103" s="95"/>
      <c r="J103" s="96">
        <f>テーブル2[[#This Row],[価格
会員]]*テーブル2[[#This Row],[数量]]</f>
        <v>0</v>
      </c>
      <c r="K103" s="93">
        <f>テーブル2[[#This Row],[価格
個人
非会員]]*テーブル2[[#This Row],[数量]]</f>
        <v>0</v>
      </c>
      <c r="L103" s="111"/>
    </row>
    <row r="104" spans="1:12" ht="60" customHeight="1" x14ac:dyDescent="0.2">
      <c r="A104" s="69">
        <v>3</v>
      </c>
      <c r="B104" s="102" t="s">
        <v>16</v>
      </c>
      <c r="C104" s="62" t="s">
        <v>34</v>
      </c>
      <c r="D104" s="70" t="s">
        <v>43</v>
      </c>
      <c r="E104" s="62" t="s">
        <v>240</v>
      </c>
      <c r="F104" s="93">
        <v>1670</v>
      </c>
      <c r="G104" s="97">
        <v>1760</v>
      </c>
      <c r="H104" s="2"/>
      <c r="I104" s="104"/>
      <c r="J104" s="96">
        <f>テーブル2[[#This Row],[価格
会員]]*テーブル2[[#This Row],[数量]]</f>
        <v>0</v>
      </c>
      <c r="K104" s="93">
        <f>テーブル2[[#This Row],[価格
個人
非会員]]*テーブル2[[#This Row],[数量]]</f>
        <v>0</v>
      </c>
      <c r="L104" s="111"/>
    </row>
    <row r="105" spans="1:12" ht="60" customHeight="1" x14ac:dyDescent="0.2">
      <c r="A105" s="69">
        <v>3</v>
      </c>
      <c r="B105" s="102" t="s">
        <v>16</v>
      </c>
      <c r="C105" s="62" t="s">
        <v>35</v>
      </c>
      <c r="D105" s="70" t="s">
        <v>43</v>
      </c>
      <c r="E105" s="62" t="s">
        <v>240</v>
      </c>
      <c r="F105" s="93">
        <v>1670</v>
      </c>
      <c r="G105" s="97">
        <v>1760</v>
      </c>
      <c r="H105" s="2"/>
      <c r="I105" s="104"/>
      <c r="J105" s="96">
        <f>テーブル2[[#This Row],[価格
会員]]*テーブル2[[#This Row],[数量]]</f>
        <v>0</v>
      </c>
      <c r="K105" s="93">
        <f>テーブル2[[#This Row],[価格
個人
非会員]]*テーブル2[[#This Row],[数量]]</f>
        <v>0</v>
      </c>
      <c r="L105" s="111"/>
    </row>
    <row r="106" spans="1:12" ht="60" customHeight="1" x14ac:dyDescent="0.2">
      <c r="A106" s="107"/>
      <c r="B106" s="102" t="s">
        <v>92</v>
      </c>
      <c r="C106" s="108"/>
      <c r="D106" s="70" t="s">
        <v>93</v>
      </c>
      <c r="E106" s="108"/>
      <c r="F106" s="93">
        <v>1980</v>
      </c>
      <c r="G106" s="97">
        <v>2090</v>
      </c>
      <c r="H106" s="2"/>
      <c r="I106" s="95"/>
      <c r="J106" s="96">
        <f>テーブル2[[#This Row],[価格
会員]]*テーブル2[[#This Row],[数量]]</f>
        <v>0</v>
      </c>
      <c r="K106" s="93">
        <f>テーブル2[[#This Row],[価格
個人
非会員]]*テーブル2[[#This Row],[数量]]</f>
        <v>0</v>
      </c>
      <c r="L106" s="111"/>
    </row>
    <row r="107" spans="1:12" ht="60" customHeight="1" x14ac:dyDescent="0.2">
      <c r="A107" s="107"/>
      <c r="B107" s="102" t="s">
        <v>92</v>
      </c>
      <c r="C107" s="108"/>
      <c r="D107" s="70" t="s">
        <v>94</v>
      </c>
      <c r="E107" s="108"/>
      <c r="F107" s="93">
        <v>2290</v>
      </c>
      <c r="G107" s="97">
        <v>2420</v>
      </c>
      <c r="H107" s="2"/>
      <c r="I107" s="95"/>
      <c r="J107" s="96">
        <f>テーブル2[[#This Row],[価格
会員]]*テーブル2[[#This Row],[数量]]</f>
        <v>0</v>
      </c>
      <c r="K107" s="93">
        <f>テーブル2[[#This Row],[価格
個人
非会員]]*テーブル2[[#This Row],[数量]]</f>
        <v>0</v>
      </c>
      <c r="L107" s="111"/>
    </row>
    <row r="108" spans="1:12" ht="60" customHeight="1" x14ac:dyDescent="0.2">
      <c r="A108" s="107"/>
      <c r="B108" s="102" t="s">
        <v>92</v>
      </c>
      <c r="C108" s="108"/>
      <c r="D108" s="70" t="s">
        <v>95</v>
      </c>
      <c r="E108" s="108"/>
      <c r="F108" s="93">
        <v>2290</v>
      </c>
      <c r="G108" s="97">
        <v>2420</v>
      </c>
      <c r="H108" s="2"/>
      <c r="I108" s="95"/>
      <c r="J108" s="96">
        <f>テーブル2[[#This Row],[価格
会員]]*テーブル2[[#This Row],[数量]]</f>
        <v>0</v>
      </c>
      <c r="K108" s="93">
        <f>テーブル2[[#This Row],[価格
個人
非会員]]*テーブル2[[#This Row],[数量]]</f>
        <v>0</v>
      </c>
      <c r="L108" s="111"/>
    </row>
    <row r="109" spans="1:12" ht="60" customHeight="1" x14ac:dyDescent="0.2">
      <c r="A109" s="107"/>
      <c r="B109" s="102" t="s">
        <v>92</v>
      </c>
      <c r="C109" s="108"/>
      <c r="D109" s="70" t="s">
        <v>96</v>
      </c>
      <c r="E109" s="108"/>
      <c r="F109" s="93" t="s">
        <v>99</v>
      </c>
      <c r="G109" s="97" t="s">
        <v>99</v>
      </c>
      <c r="H109" s="2"/>
      <c r="I109" s="95"/>
      <c r="J109" s="96">
        <v>0</v>
      </c>
      <c r="K109" s="93">
        <v>0</v>
      </c>
      <c r="L109" s="111"/>
    </row>
    <row r="110" spans="1:12" ht="60" customHeight="1" x14ac:dyDescent="0.2">
      <c r="A110" s="107"/>
      <c r="B110" s="102" t="s">
        <v>92</v>
      </c>
      <c r="C110" s="108"/>
      <c r="D110" s="70" t="s">
        <v>97</v>
      </c>
      <c r="E110" s="108"/>
      <c r="F110" s="93" t="s">
        <v>99</v>
      </c>
      <c r="G110" s="97" t="s">
        <v>99</v>
      </c>
      <c r="H110" s="2"/>
      <c r="I110" s="95"/>
      <c r="J110" s="96">
        <v>0</v>
      </c>
      <c r="K110" s="93">
        <v>0</v>
      </c>
      <c r="L110" s="111"/>
    </row>
    <row r="111" spans="1:12" ht="60" customHeight="1" x14ac:dyDescent="0.2">
      <c r="A111" s="107"/>
      <c r="B111" s="102" t="s">
        <v>92</v>
      </c>
      <c r="C111" s="108"/>
      <c r="D111" s="70" t="s">
        <v>98</v>
      </c>
      <c r="E111" s="108"/>
      <c r="F111" s="93" t="s">
        <v>99</v>
      </c>
      <c r="G111" s="97" t="s">
        <v>99</v>
      </c>
      <c r="H111" s="2"/>
      <c r="I111" s="95"/>
      <c r="J111" s="96">
        <v>0</v>
      </c>
      <c r="K111" s="93">
        <v>0</v>
      </c>
      <c r="L111" s="111"/>
    </row>
    <row r="112" spans="1:12" ht="60" customHeight="1" x14ac:dyDescent="0.2">
      <c r="A112" s="102" t="s">
        <v>20</v>
      </c>
      <c r="B112" s="102" t="s">
        <v>100</v>
      </c>
      <c r="C112" s="71">
        <v>2</v>
      </c>
      <c r="D112" s="98" t="s">
        <v>101</v>
      </c>
      <c r="E112" s="108"/>
      <c r="F112" s="99">
        <v>3130</v>
      </c>
      <c r="G112" s="100">
        <v>3300</v>
      </c>
      <c r="H112" s="3"/>
      <c r="I112" s="72"/>
      <c r="J112" s="103">
        <f>テーブル2[[#This Row],[価格
会員]]*テーブル2[[#This Row],[数量]]</f>
        <v>0</v>
      </c>
      <c r="K112" s="99">
        <f>テーブル2[[#This Row],[価格
個人
非会員]]*テーブル2[[#This Row],[数量]]</f>
        <v>0</v>
      </c>
      <c r="L112" s="111"/>
    </row>
    <row r="113" spans="1:12" ht="60" customHeight="1" x14ac:dyDescent="0.2">
      <c r="A113" s="102" t="s">
        <v>20</v>
      </c>
      <c r="B113" s="102" t="s">
        <v>100</v>
      </c>
      <c r="C113" s="62">
        <v>3</v>
      </c>
      <c r="D113" s="70" t="s">
        <v>103</v>
      </c>
      <c r="E113" s="108"/>
      <c r="F113" s="93">
        <v>3130</v>
      </c>
      <c r="G113" s="97">
        <v>3300</v>
      </c>
      <c r="H113" s="2"/>
      <c r="I113" s="95"/>
      <c r="J113" s="96">
        <f>テーブル2[[#This Row],[価格
会員]]*テーブル2[[#This Row],[数量]]</f>
        <v>0</v>
      </c>
      <c r="K113" s="93">
        <f>テーブル2[[#This Row],[価格
個人
非会員]]*テーブル2[[#This Row],[数量]]</f>
        <v>0</v>
      </c>
      <c r="L113" s="111"/>
    </row>
    <row r="114" spans="1:12" ht="60" customHeight="1" x14ac:dyDescent="0.2">
      <c r="A114" s="102" t="s">
        <v>20</v>
      </c>
      <c r="B114" s="102" t="s">
        <v>100</v>
      </c>
      <c r="C114" s="62">
        <v>4</v>
      </c>
      <c r="D114" s="70" t="s">
        <v>104</v>
      </c>
      <c r="E114" s="108"/>
      <c r="F114" s="93">
        <v>1560</v>
      </c>
      <c r="G114" s="97">
        <v>1650</v>
      </c>
      <c r="H114" s="2"/>
      <c r="I114" s="95"/>
      <c r="J114" s="96">
        <f>テーブル2[[#This Row],[価格
会員]]*テーブル2[[#This Row],[数量]]</f>
        <v>0</v>
      </c>
      <c r="K114" s="93">
        <f>テーブル2[[#This Row],[価格
個人
非会員]]*テーブル2[[#This Row],[数量]]</f>
        <v>0</v>
      </c>
      <c r="L114" s="111"/>
    </row>
    <row r="115" spans="1:12" ht="60" customHeight="1" x14ac:dyDescent="0.2">
      <c r="A115" s="102" t="s">
        <v>20</v>
      </c>
      <c r="B115" s="102" t="s">
        <v>100</v>
      </c>
      <c r="C115" s="62">
        <v>5</v>
      </c>
      <c r="D115" s="70" t="s">
        <v>105</v>
      </c>
      <c r="E115" s="108"/>
      <c r="F115" s="93">
        <v>2090</v>
      </c>
      <c r="G115" s="97">
        <v>2200</v>
      </c>
      <c r="H115" s="2"/>
      <c r="I115" s="95" t="s">
        <v>7</v>
      </c>
      <c r="J115" s="96">
        <f>テーブル2[[#This Row],[価格
会員]]*テーブル2[[#This Row],[数量]]</f>
        <v>0</v>
      </c>
      <c r="K115" s="93">
        <f>テーブル2[[#This Row],[価格
個人
非会員]]*テーブル2[[#This Row],[数量]]</f>
        <v>0</v>
      </c>
      <c r="L115" s="111"/>
    </row>
    <row r="116" spans="1:12" ht="60" customHeight="1" x14ac:dyDescent="0.2">
      <c r="A116" s="102" t="s">
        <v>20</v>
      </c>
      <c r="B116" s="102" t="s">
        <v>100</v>
      </c>
      <c r="C116" s="62">
        <v>7</v>
      </c>
      <c r="D116" s="70" t="s">
        <v>106</v>
      </c>
      <c r="E116" s="108"/>
      <c r="F116" s="93">
        <v>3650</v>
      </c>
      <c r="G116" s="97">
        <v>3850</v>
      </c>
      <c r="H116" s="2"/>
      <c r="I116" s="95"/>
      <c r="J116" s="96">
        <f>テーブル2[[#This Row],[価格
会員]]*テーブル2[[#This Row],[数量]]</f>
        <v>0</v>
      </c>
      <c r="K116" s="93">
        <f>テーブル2[[#This Row],[価格
個人
非会員]]*テーブル2[[#This Row],[数量]]</f>
        <v>0</v>
      </c>
      <c r="L116" s="111"/>
    </row>
    <row r="117" spans="1:12" ht="60" customHeight="1" x14ac:dyDescent="0.2">
      <c r="A117" s="102" t="s">
        <v>20</v>
      </c>
      <c r="B117" s="102" t="s">
        <v>100</v>
      </c>
      <c r="C117" s="62">
        <v>8</v>
      </c>
      <c r="D117" s="70" t="s">
        <v>107</v>
      </c>
      <c r="E117" s="108"/>
      <c r="F117" s="93">
        <v>2610</v>
      </c>
      <c r="G117" s="97">
        <v>2750</v>
      </c>
      <c r="H117" s="2"/>
      <c r="I117" s="95"/>
      <c r="J117" s="96">
        <f>テーブル2[[#This Row],[価格
会員]]*テーブル2[[#This Row],[数量]]</f>
        <v>0</v>
      </c>
      <c r="K117" s="93">
        <f>テーブル2[[#This Row],[価格
個人
非会員]]*テーブル2[[#This Row],[数量]]</f>
        <v>0</v>
      </c>
      <c r="L117" s="111"/>
    </row>
    <row r="118" spans="1:12" ht="60" customHeight="1" x14ac:dyDescent="0.2">
      <c r="A118" s="102" t="s">
        <v>20</v>
      </c>
      <c r="B118" s="102" t="s">
        <v>100</v>
      </c>
      <c r="C118" s="62">
        <v>9</v>
      </c>
      <c r="D118" s="70" t="s">
        <v>108</v>
      </c>
      <c r="E118" s="108"/>
      <c r="F118" s="93">
        <v>2610</v>
      </c>
      <c r="G118" s="97">
        <v>2750</v>
      </c>
      <c r="H118" s="2"/>
      <c r="I118" s="95"/>
      <c r="J118" s="96">
        <f>テーブル2[[#This Row],[価格
会員]]*テーブル2[[#This Row],[数量]]</f>
        <v>0</v>
      </c>
      <c r="K118" s="93">
        <f>テーブル2[[#This Row],[価格
個人
非会員]]*テーブル2[[#This Row],[数量]]</f>
        <v>0</v>
      </c>
      <c r="L118" s="111"/>
    </row>
    <row r="119" spans="1:12" ht="60" customHeight="1" x14ac:dyDescent="0.2">
      <c r="A119" s="102" t="s">
        <v>20</v>
      </c>
      <c r="B119" s="102" t="s">
        <v>100</v>
      </c>
      <c r="C119" s="62">
        <v>10</v>
      </c>
      <c r="D119" s="70" t="s">
        <v>109</v>
      </c>
      <c r="E119" s="108"/>
      <c r="F119" s="93">
        <v>2290</v>
      </c>
      <c r="G119" s="97">
        <v>2420</v>
      </c>
      <c r="H119" s="2"/>
      <c r="I119" s="95"/>
      <c r="J119" s="96">
        <f>テーブル2[[#This Row],[価格
会員]]*テーブル2[[#This Row],[数量]]</f>
        <v>0</v>
      </c>
      <c r="K119" s="93">
        <f>テーブル2[[#This Row],[価格
個人
非会員]]*テーブル2[[#This Row],[数量]]</f>
        <v>0</v>
      </c>
      <c r="L119" s="111"/>
    </row>
    <row r="120" spans="1:12" ht="60" customHeight="1" x14ac:dyDescent="0.2">
      <c r="A120" s="102" t="s">
        <v>20</v>
      </c>
      <c r="B120" s="102" t="s">
        <v>100</v>
      </c>
      <c r="C120" s="62">
        <v>11</v>
      </c>
      <c r="D120" s="70" t="s">
        <v>60</v>
      </c>
      <c r="E120" s="108"/>
      <c r="F120" s="93">
        <v>2090</v>
      </c>
      <c r="G120" s="97">
        <v>2200</v>
      </c>
      <c r="H120" s="2"/>
      <c r="I120" s="95"/>
      <c r="J120" s="96">
        <f>テーブル2[[#This Row],[価格
会員]]*テーブル2[[#This Row],[数量]]</f>
        <v>0</v>
      </c>
      <c r="K120" s="93">
        <f>テーブル2[[#This Row],[価格
個人
非会員]]*テーブル2[[#This Row],[数量]]</f>
        <v>0</v>
      </c>
      <c r="L120" s="111"/>
    </row>
    <row r="121" spans="1:12" ht="60" customHeight="1" x14ac:dyDescent="0.2">
      <c r="A121" s="102" t="s">
        <v>20</v>
      </c>
      <c r="B121" s="102" t="s">
        <v>100</v>
      </c>
      <c r="C121" s="62">
        <v>12</v>
      </c>
      <c r="D121" s="70" t="s">
        <v>110</v>
      </c>
      <c r="E121" s="108"/>
      <c r="F121" s="93">
        <v>3130</v>
      </c>
      <c r="G121" s="97">
        <v>3300</v>
      </c>
      <c r="H121" s="2"/>
      <c r="I121" s="95"/>
      <c r="J121" s="96">
        <f>テーブル2[[#This Row],[価格
会員]]*テーブル2[[#This Row],[数量]]</f>
        <v>0</v>
      </c>
      <c r="K121" s="93">
        <f>テーブル2[[#This Row],[価格
個人
非会員]]*テーブル2[[#This Row],[数量]]</f>
        <v>0</v>
      </c>
      <c r="L121" s="111"/>
    </row>
    <row r="122" spans="1:12" ht="60" customHeight="1" x14ac:dyDescent="0.2">
      <c r="A122" s="102" t="s">
        <v>20</v>
      </c>
      <c r="B122" s="102" t="s">
        <v>100</v>
      </c>
      <c r="C122" s="62">
        <v>13</v>
      </c>
      <c r="D122" s="70" t="s">
        <v>85</v>
      </c>
      <c r="E122" s="108"/>
      <c r="F122" s="93">
        <v>2090</v>
      </c>
      <c r="G122" s="97">
        <v>2200</v>
      </c>
      <c r="H122" s="2"/>
      <c r="I122" s="95"/>
      <c r="J122" s="96">
        <f>テーブル2[[#This Row],[価格
会員]]*テーブル2[[#This Row],[数量]]</f>
        <v>0</v>
      </c>
      <c r="K122" s="93">
        <f>テーブル2[[#This Row],[価格
個人
非会員]]*テーブル2[[#This Row],[数量]]</f>
        <v>0</v>
      </c>
      <c r="L122" s="111"/>
    </row>
    <row r="123" spans="1:12" ht="60" customHeight="1" x14ac:dyDescent="0.2">
      <c r="A123" s="102" t="s">
        <v>20</v>
      </c>
      <c r="B123" s="102" t="s">
        <v>100</v>
      </c>
      <c r="C123" s="62">
        <v>14</v>
      </c>
      <c r="D123" s="70" t="s">
        <v>111</v>
      </c>
      <c r="E123" s="108"/>
      <c r="F123" s="93">
        <v>2090</v>
      </c>
      <c r="G123" s="97">
        <v>2200</v>
      </c>
      <c r="H123" s="2"/>
      <c r="I123" s="95"/>
      <c r="J123" s="96">
        <f>テーブル2[[#This Row],[価格
会員]]*テーブル2[[#This Row],[数量]]</f>
        <v>0</v>
      </c>
      <c r="K123" s="93">
        <f>テーブル2[[#This Row],[価格
個人
非会員]]*テーブル2[[#This Row],[数量]]</f>
        <v>0</v>
      </c>
      <c r="L123" s="111"/>
    </row>
    <row r="124" spans="1:12" ht="60" customHeight="1" x14ac:dyDescent="0.2">
      <c r="A124" s="102" t="s">
        <v>20</v>
      </c>
      <c r="B124" s="102" t="s">
        <v>100</v>
      </c>
      <c r="C124" s="62">
        <v>15</v>
      </c>
      <c r="D124" s="70" t="s">
        <v>112</v>
      </c>
      <c r="E124" s="108"/>
      <c r="F124" s="93">
        <v>2710</v>
      </c>
      <c r="G124" s="97">
        <v>2860</v>
      </c>
      <c r="H124" s="2"/>
      <c r="I124" s="95"/>
      <c r="J124" s="96">
        <f>テーブル2[[#This Row],[価格
会員]]*テーブル2[[#This Row],[数量]]</f>
        <v>0</v>
      </c>
      <c r="K124" s="93">
        <f>テーブル2[[#This Row],[価格
個人
非会員]]*テーブル2[[#This Row],[数量]]</f>
        <v>0</v>
      </c>
      <c r="L124" s="111"/>
    </row>
    <row r="125" spans="1:12" ht="60" customHeight="1" x14ac:dyDescent="0.2">
      <c r="A125" s="102" t="s">
        <v>20</v>
      </c>
      <c r="B125" s="102" t="s">
        <v>100</v>
      </c>
      <c r="C125" s="62">
        <v>16</v>
      </c>
      <c r="D125" s="70" t="s">
        <v>113</v>
      </c>
      <c r="E125" s="108"/>
      <c r="F125" s="93">
        <v>3130</v>
      </c>
      <c r="G125" s="97">
        <v>3300</v>
      </c>
      <c r="H125" s="2"/>
      <c r="I125" s="95"/>
      <c r="J125" s="96">
        <f>テーブル2[[#This Row],[価格
会員]]*テーブル2[[#This Row],[数量]]</f>
        <v>0</v>
      </c>
      <c r="K125" s="93">
        <f>テーブル2[[#This Row],[価格
個人
非会員]]*テーブル2[[#This Row],[数量]]</f>
        <v>0</v>
      </c>
      <c r="L125" s="111"/>
    </row>
    <row r="126" spans="1:12" ht="60" customHeight="1" x14ac:dyDescent="0.2">
      <c r="A126" s="102" t="s">
        <v>20</v>
      </c>
      <c r="B126" s="102" t="s">
        <v>100</v>
      </c>
      <c r="C126" s="62">
        <v>17</v>
      </c>
      <c r="D126" s="70" t="s">
        <v>70</v>
      </c>
      <c r="E126" s="108"/>
      <c r="F126" s="93">
        <v>2710</v>
      </c>
      <c r="G126" s="97">
        <v>2860</v>
      </c>
      <c r="H126" s="2"/>
      <c r="I126" s="95"/>
      <c r="J126" s="96">
        <f>テーブル2[[#This Row],[価格
会員]]*テーブル2[[#This Row],[数量]]</f>
        <v>0</v>
      </c>
      <c r="K126" s="93">
        <f>テーブル2[[#This Row],[価格
個人
非会員]]*テーブル2[[#This Row],[数量]]</f>
        <v>0</v>
      </c>
      <c r="L126" s="111"/>
    </row>
    <row r="127" spans="1:12" ht="60" customHeight="1" x14ac:dyDescent="0.2">
      <c r="A127" s="102" t="s">
        <v>20</v>
      </c>
      <c r="B127" s="102" t="s">
        <v>100</v>
      </c>
      <c r="C127" s="62">
        <v>19</v>
      </c>
      <c r="D127" s="70" t="s">
        <v>114</v>
      </c>
      <c r="E127" s="108"/>
      <c r="F127" s="93">
        <v>3130</v>
      </c>
      <c r="G127" s="97">
        <v>3300</v>
      </c>
      <c r="H127" s="2"/>
      <c r="I127" s="95"/>
      <c r="J127" s="96">
        <f>テーブル2[[#This Row],[価格
会員]]*テーブル2[[#This Row],[数量]]</f>
        <v>0</v>
      </c>
      <c r="K127" s="93">
        <f>テーブル2[[#This Row],[価格
個人
非会員]]*テーブル2[[#This Row],[数量]]</f>
        <v>0</v>
      </c>
      <c r="L127" s="111"/>
    </row>
    <row r="128" spans="1:12" ht="60" customHeight="1" x14ac:dyDescent="0.2">
      <c r="A128" s="102" t="s">
        <v>20</v>
      </c>
      <c r="B128" s="102" t="s">
        <v>100</v>
      </c>
      <c r="C128" s="62">
        <v>21</v>
      </c>
      <c r="D128" s="70" t="s">
        <v>115</v>
      </c>
      <c r="E128" s="108"/>
      <c r="F128" s="93">
        <v>1880</v>
      </c>
      <c r="G128" s="97">
        <v>1980</v>
      </c>
      <c r="H128" s="2"/>
      <c r="I128" s="95"/>
      <c r="J128" s="96">
        <f>テーブル2[[#This Row],[価格
会員]]*テーブル2[[#This Row],[数量]]</f>
        <v>0</v>
      </c>
      <c r="K128" s="93">
        <f>テーブル2[[#This Row],[価格
個人
非会員]]*テーブル2[[#This Row],[数量]]</f>
        <v>0</v>
      </c>
      <c r="L128" s="111"/>
    </row>
    <row r="129" spans="1:12" ht="60" customHeight="1" x14ac:dyDescent="0.2">
      <c r="A129" s="102" t="s">
        <v>20</v>
      </c>
      <c r="B129" s="102" t="s">
        <v>100</v>
      </c>
      <c r="C129" s="62">
        <v>22</v>
      </c>
      <c r="D129" s="70" t="s">
        <v>116</v>
      </c>
      <c r="E129" s="108"/>
      <c r="F129" s="93">
        <v>3130</v>
      </c>
      <c r="G129" s="97">
        <v>3300</v>
      </c>
      <c r="H129" s="2"/>
      <c r="I129" s="95"/>
      <c r="J129" s="96">
        <f>テーブル2[[#This Row],[価格
会員]]*テーブル2[[#This Row],[数量]]</f>
        <v>0</v>
      </c>
      <c r="K129" s="93">
        <f>テーブル2[[#This Row],[価格
個人
非会員]]*テーブル2[[#This Row],[数量]]</f>
        <v>0</v>
      </c>
      <c r="L129" s="111"/>
    </row>
    <row r="130" spans="1:12" ht="60" customHeight="1" x14ac:dyDescent="0.2">
      <c r="A130" s="102" t="s">
        <v>20</v>
      </c>
      <c r="B130" s="102" t="s">
        <v>100</v>
      </c>
      <c r="C130" s="62">
        <v>24</v>
      </c>
      <c r="D130" s="70" t="s">
        <v>117</v>
      </c>
      <c r="E130" s="108"/>
      <c r="F130" s="93">
        <v>1670</v>
      </c>
      <c r="G130" s="97">
        <v>1760</v>
      </c>
      <c r="H130" s="2"/>
      <c r="I130" s="95"/>
      <c r="J130" s="96">
        <f>テーブル2[[#This Row],[価格
会員]]*テーブル2[[#This Row],[数量]]</f>
        <v>0</v>
      </c>
      <c r="K130" s="93">
        <f>テーブル2[[#This Row],[価格
個人
非会員]]*テーブル2[[#This Row],[数量]]</f>
        <v>0</v>
      </c>
      <c r="L130" s="111"/>
    </row>
    <row r="131" spans="1:12" ht="60" customHeight="1" x14ac:dyDescent="0.2">
      <c r="A131" s="102" t="s">
        <v>20</v>
      </c>
      <c r="B131" s="102" t="s">
        <v>100</v>
      </c>
      <c r="C131" s="62">
        <v>27</v>
      </c>
      <c r="D131" s="70" t="s">
        <v>45</v>
      </c>
      <c r="E131" s="108"/>
      <c r="F131" s="93">
        <v>1880</v>
      </c>
      <c r="G131" s="97">
        <v>1980</v>
      </c>
      <c r="H131" s="2"/>
      <c r="I131" s="95" t="s">
        <v>7</v>
      </c>
      <c r="J131" s="96">
        <f>テーブル2[[#This Row],[価格
会員]]*テーブル2[[#This Row],[数量]]</f>
        <v>0</v>
      </c>
      <c r="K131" s="93">
        <f>テーブル2[[#This Row],[価格
個人
非会員]]*テーブル2[[#This Row],[数量]]</f>
        <v>0</v>
      </c>
      <c r="L131" s="111"/>
    </row>
    <row r="132" spans="1:12" ht="60" customHeight="1" x14ac:dyDescent="0.2">
      <c r="A132" s="102" t="s">
        <v>20</v>
      </c>
      <c r="B132" s="102" t="s">
        <v>100</v>
      </c>
      <c r="C132" s="62">
        <v>30</v>
      </c>
      <c r="D132" s="70" t="s">
        <v>118</v>
      </c>
      <c r="E132" s="108"/>
      <c r="F132" s="93">
        <v>2090</v>
      </c>
      <c r="G132" s="97">
        <v>2200</v>
      </c>
      <c r="H132" s="2"/>
      <c r="I132" s="95" t="s">
        <v>7</v>
      </c>
      <c r="J132" s="96">
        <f>テーブル2[[#This Row],[価格
会員]]*テーブル2[[#This Row],[数量]]</f>
        <v>0</v>
      </c>
      <c r="K132" s="93">
        <f>テーブル2[[#This Row],[価格
個人
非会員]]*テーブル2[[#This Row],[数量]]</f>
        <v>0</v>
      </c>
      <c r="L132" s="111"/>
    </row>
    <row r="133" spans="1:12" ht="60" customHeight="1" x14ac:dyDescent="0.2">
      <c r="A133" s="102" t="s">
        <v>20</v>
      </c>
      <c r="B133" s="102" t="s">
        <v>100</v>
      </c>
      <c r="C133" s="62">
        <v>31</v>
      </c>
      <c r="D133" s="70" t="s">
        <v>119</v>
      </c>
      <c r="E133" s="108"/>
      <c r="F133" s="93">
        <v>2610</v>
      </c>
      <c r="G133" s="97">
        <v>2750</v>
      </c>
      <c r="H133" s="2"/>
      <c r="I133" s="95"/>
      <c r="J133" s="96">
        <f>テーブル2[[#This Row],[価格
会員]]*テーブル2[[#This Row],[数量]]</f>
        <v>0</v>
      </c>
      <c r="K133" s="93">
        <f>テーブル2[[#This Row],[価格
個人
非会員]]*テーブル2[[#This Row],[数量]]</f>
        <v>0</v>
      </c>
      <c r="L133" s="111"/>
    </row>
    <row r="134" spans="1:12" ht="60" customHeight="1" x14ac:dyDescent="0.2">
      <c r="A134" s="102" t="s">
        <v>20</v>
      </c>
      <c r="B134" s="102" t="s">
        <v>100</v>
      </c>
      <c r="C134" s="62">
        <v>32</v>
      </c>
      <c r="D134" s="70" t="s">
        <v>120</v>
      </c>
      <c r="E134" s="108"/>
      <c r="F134" s="93">
        <v>2710</v>
      </c>
      <c r="G134" s="97">
        <v>2860</v>
      </c>
      <c r="H134" s="2"/>
      <c r="I134" s="95"/>
      <c r="J134" s="96">
        <f>テーブル2[[#This Row],[価格
会員]]*テーブル2[[#This Row],[数量]]</f>
        <v>0</v>
      </c>
      <c r="K134" s="93">
        <f>テーブル2[[#This Row],[価格
個人
非会員]]*テーブル2[[#This Row],[数量]]</f>
        <v>0</v>
      </c>
      <c r="L134" s="111"/>
    </row>
    <row r="135" spans="1:12" ht="60" customHeight="1" x14ac:dyDescent="0.2">
      <c r="A135" s="102" t="s">
        <v>20</v>
      </c>
      <c r="B135" s="102" t="s">
        <v>100</v>
      </c>
      <c r="C135" s="62">
        <v>33</v>
      </c>
      <c r="D135" s="70" t="s">
        <v>121</v>
      </c>
      <c r="E135" s="108"/>
      <c r="F135" s="93">
        <v>2920</v>
      </c>
      <c r="G135" s="97">
        <v>3080</v>
      </c>
      <c r="H135" s="2"/>
      <c r="I135" s="95"/>
      <c r="J135" s="96">
        <f>テーブル2[[#This Row],[価格
会員]]*テーブル2[[#This Row],[数量]]</f>
        <v>0</v>
      </c>
      <c r="K135" s="93">
        <f>テーブル2[[#This Row],[価格
個人
非会員]]*テーブル2[[#This Row],[数量]]</f>
        <v>0</v>
      </c>
      <c r="L135" s="111"/>
    </row>
    <row r="136" spans="1:12" ht="60" customHeight="1" x14ac:dyDescent="0.2">
      <c r="A136" s="102" t="s">
        <v>20</v>
      </c>
      <c r="B136" s="102" t="s">
        <v>100</v>
      </c>
      <c r="C136" s="62">
        <v>35</v>
      </c>
      <c r="D136" s="70" t="s">
        <v>122</v>
      </c>
      <c r="E136" s="108"/>
      <c r="F136" s="93">
        <v>2610</v>
      </c>
      <c r="G136" s="97">
        <v>2750</v>
      </c>
      <c r="H136" s="2"/>
      <c r="I136" s="95"/>
      <c r="J136" s="96">
        <f>テーブル2[[#This Row],[価格
会員]]*テーブル2[[#This Row],[数量]]</f>
        <v>0</v>
      </c>
      <c r="K136" s="93">
        <f>テーブル2[[#This Row],[価格
個人
非会員]]*テーブル2[[#This Row],[数量]]</f>
        <v>0</v>
      </c>
      <c r="L136" s="111"/>
    </row>
    <row r="137" spans="1:12" ht="60" customHeight="1" x14ac:dyDescent="0.2">
      <c r="A137" s="102" t="s">
        <v>20</v>
      </c>
      <c r="B137" s="102" t="s">
        <v>100</v>
      </c>
      <c r="C137" s="62">
        <v>36</v>
      </c>
      <c r="D137" s="70" t="s">
        <v>123</v>
      </c>
      <c r="E137" s="108"/>
      <c r="F137" s="93">
        <v>2820</v>
      </c>
      <c r="G137" s="97">
        <v>2970</v>
      </c>
      <c r="H137" s="2"/>
      <c r="I137" s="95"/>
      <c r="J137" s="96">
        <f>テーブル2[[#This Row],[価格
会員]]*テーブル2[[#This Row],[数量]]</f>
        <v>0</v>
      </c>
      <c r="K137" s="93">
        <f>テーブル2[[#This Row],[価格
個人
非会員]]*テーブル2[[#This Row],[数量]]</f>
        <v>0</v>
      </c>
      <c r="L137" s="111"/>
    </row>
    <row r="138" spans="1:12" ht="60" customHeight="1" x14ac:dyDescent="0.2">
      <c r="A138" s="102" t="s">
        <v>20</v>
      </c>
      <c r="B138" s="102" t="s">
        <v>100</v>
      </c>
      <c r="C138" s="62">
        <v>37</v>
      </c>
      <c r="D138" s="70" t="s">
        <v>63</v>
      </c>
      <c r="E138" s="108"/>
      <c r="F138" s="93">
        <v>2920</v>
      </c>
      <c r="G138" s="97">
        <v>3080</v>
      </c>
      <c r="H138" s="2"/>
      <c r="I138" s="95"/>
      <c r="J138" s="96">
        <f>テーブル2[[#This Row],[価格
会員]]*テーブル2[[#This Row],[数量]]</f>
        <v>0</v>
      </c>
      <c r="K138" s="93">
        <f>テーブル2[[#This Row],[価格
個人
非会員]]*テーブル2[[#This Row],[数量]]</f>
        <v>0</v>
      </c>
      <c r="L138" s="111"/>
    </row>
    <row r="139" spans="1:12" ht="60" customHeight="1" x14ac:dyDescent="0.2">
      <c r="A139" s="102" t="s">
        <v>20</v>
      </c>
      <c r="B139" s="102" t="s">
        <v>102</v>
      </c>
      <c r="C139" s="62" t="s">
        <v>124</v>
      </c>
      <c r="D139" s="70" t="s">
        <v>135</v>
      </c>
      <c r="E139" s="108"/>
      <c r="F139" s="93">
        <v>2290</v>
      </c>
      <c r="G139" s="97">
        <v>2420</v>
      </c>
      <c r="H139" s="2"/>
      <c r="I139" s="95"/>
      <c r="J139" s="96">
        <f>テーブル2[[#This Row],[価格
会員]]*テーブル2[[#This Row],[数量]]</f>
        <v>0</v>
      </c>
      <c r="K139" s="93">
        <f>テーブル2[[#This Row],[価格
個人
非会員]]*テーブル2[[#This Row],[数量]]</f>
        <v>0</v>
      </c>
      <c r="L139" s="111"/>
    </row>
    <row r="140" spans="1:12" ht="60" customHeight="1" x14ac:dyDescent="0.2">
      <c r="A140" s="102" t="s">
        <v>20</v>
      </c>
      <c r="B140" s="102" t="s">
        <v>102</v>
      </c>
      <c r="C140" s="62" t="s">
        <v>125</v>
      </c>
      <c r="D140" s="70" t="s">
        <v>136</v>
      </c>
      <c r="E140" s="108"/>
      <c r="F140" s="93">
        <v>2610</v>
      </c>
      <c r="G140" s="97">
        <v>2755</v>
      </c>
      <c r="H140" s="2"/>
      <c r="I140" s="95" t="s">
        <v>7</v>
      </c>
      <c r="J140" s="96">
        <f>テーブル2[[#This Row],[価格
会員]]*テーブル2[[#This Row],[数量]]</f>
        <v>0</v>
      </c>
      <c r="K140" s="93">
        <f>テーブル2[[#This Row],[価格
個人
非会員]]*テーブル2[[#This Row],[数量]]</f>
        <v>0</v>
      </c>
      <c r="L140" s="111"/>
    </row>
    <row r="141" spans="1:12" ht="60" customHeight="1" x14ac:dyDescent="0.2">
      <c r="A141" s="102" t="s">
        <v>20</v>
      </c>
      <c r="B141" s="102" t="s">
        <v>102</v>
      </c>
      <c r="C141" s="62" t="s">
        <v>126</v>
      </c>
      <c r="D141" s="70" t="s">
        <v>137</v>
      </c>
      <c r="E141" s="108"/>
      <c r="F141" s="93">
        <v>2400</v>
      </c>
      <c r="G141" s="97">
        <v>2531</v>
      </c>
      <c r="H141" s="2"/>
      <c r="I141" s="95" t="s">
        <v>7</v>
      </c>
      <c r="J141" s="96">
        <f>テーブル2[[#This Row],[価格
会員]]*テーブル2[[#This Row],[数量]]</f>
        <v>0</v>
      </c>
      <c r="K141" s="93">
        <f>テーブル2[[#This Row],[価格
個人
非会員]]*テーブル2[[#This Row],[数量]]</f>
        <v>0</v>
      </c>
      <c r="L141" s="111"/>
    </row>
    <row r="142" spans="1:12" ht="60" customHeight="1" x14ac:dyDescent="0.2">
      <c r="A142" s="102" t="s">
        <v>20</v>
      </c>
      <c r="B142" s="102" t="s">
        <v>102</v>
      </c>
      <c r="C142" s="62" t="s">
        <v>127</v>
      </c>
      <c r="D142" s="70" t="s">
        <v>138</v>
      </c>
      <c r="E142" s="108"/>
      <c r="F142" s="93">
        <v>2090</v>
      </c>
      <c r="G142" s="97">
        <v>2200</v>
      </c>
      <c r="H142" s="2"/>
      <c r="I142" s="95" t="s">
        <v>7</v>
      </c>
      <c r="J142" s="96">
        <f>テーブル2[[#This Row],[価格
会員]]*テーブル2[[#This Row],[数量]]</f>
        <v>0</v>
      </c>
      <c r="K142" s="93">
        <f>テーブル2[[#This Row],[価格
個人
非会員]]*テーブル2[[#This Row],[数量]]</f>
        <v>0</v>
      </c>
      <c r="L142" s="111"/>
    </row>
    <row r="143" spans="1:12" ht="60" customHeight="1" x14ac:dyDescent="0.2">
      <c r="A143" s="102" t="s">
        <v>20</v>
      </c>
      <c r="B143" s="102" t="s">
        <v>102</v>
      </c>
      <c r="C143" s="62" t="s">
        <v>128</v>
      </c>
      <c r="D143" s="70" t="s">
        <v>139</v>
      </c>
      <c r="E143" s="108"/>
      <c r="F143" s="93">
        <v>2090</v>
      </c>
      <c r="G143" s="97">
        <v>2200</v>
      </c>
      <c r="H143" s="2"/>
      <c r="I143" s="95" t="s">
        <v>7</v>
      </c>
      <c r="J143" s="96">
        <f>テーブル2[[#This Row],[価格
会員]]*テーブル2[[#This Row],[数量]]</f>
        <v>0</v>
      </c>
      <c r="K143" s="93">
        <f>テーブル2[[#This Row],[価格
個人
非会員]]*テーブル2[[#This Row],[数量]]</f>
        <v>0</v>
      </c>
      <c r="L143" s="111"/>
    </row>
    <row r="144" spans="1:12" ht="60" customHeight="1" x14ac:dyDescent="0.2">
      <c r="A144" s="102" t="s">
        <v>20</v>
      </c>
      <c r="B144" s="102" t="s">
        <v>102</v>
      </c>
      <c r="C144" s="62" t="s">
        <v>129</v>
      </c>
      <c r="D144" s="70" t="s">
        <v>140</v>
      </c>
      <c r="E144" s="108"/>
      <c r="F144" s="93">
        <v>1560</v>
      </c>
      <c r="G144" s="97">
        <v>1650</v>
      </c>
      <c r="H144" s="2"/>
      <c r="I144" s="95"/>
      <c r="J144" s="96">
        <f>テーブル2[[#This Row],[価格
会員]]*テーブル2[[#This Row],[数量]]</f>
        <v>0</v>
      </c>
      <c r="K144" s="93">
        <f>テーブル2[[#This Row],[価格
個人
非会員]]*テーブル2[[#This Row],[数量]]</f>
        <v>0</v>
      </c>
      <c r="L144" s="111"/>
    </row>
    <row r="145" spans="1:12" ht="60" customHeight="1" x14ac:dyDescent="0.2">
      <c r="A145" s="102" t="s">
        <v>20</v>
      </c>
      <c r="B145" s="102" t="s">
        <v>102</v>
      </c>
      <c r="C145" s="62" t="s">
        <v>130</v>
      </c>
      <c r="D145" s="70" t="s">
        <v>141</v>
      </c>
      <c r="E145" s="108"/>
      <c r="F145" s="93">
        <v>2090</v>
      </c>
      <c r="G145" s="97">
        <v>2200</v>
      </c>
      <c r="H145" s="2"/>
      <c r="I145" s="95" t="s">
        <v>7</v>
      </c>
      <c r="J145" s="96">
        <f>テーブル2[[#This Row],[価格
会員]]*テーブル2[[#This Row],[数量]]</f>
        <v>0</v>
      </c>
      <c r="K145" s="93">
        <f>テーブル2[[#This Row],[価格
個人
非会員]]*テーブル2[[#This Row],[数量]]</f>
        <v>0</v>
      </c>
      <c r="L145" s="111"/>
    </row>
    <row r="146" spans="1:12" ht="60" customHeight="1" x14ac:dyDescent="0.2">
      <c r="A146" s="102" t="s">
        <v>20</v>
      </c>
      <c r="B146" s="102" t="s">
        <v>102</v>
      </c>
      <c r="C146" s="62" t="s">
        <v>131</v>
      </c>
      <c r="D146" s="70" t="s">
        <v>142</v>
      </c>
      <c r="E146" s="108"/>
      <c r="F146" s="93">
        <v>2400</v>
      </c>
      <c r="G146" s="97">
        <v>2531</v>
      </c>
      <c r="H146" s="2"/>
      <c r="I146" s="95" t="s">
        <v>7</v>
      </c>
      <c r="J146" s="96">
        <f>テーブル2[[#This Row],[価格
会員]]*テーブル2[[#This Row],[数量]]</f>
        <v>0</v>
      </c>
      <c r="K146" s="93">
        <f>テーブル2[[#This Row],[価格
個人
非会員]]*テーブル2[[#This Row],[数量]]</f>
        <v>0</v>
      </c>
      <c r="L146" s="111"/>
    </row>
    <row r="147" spans="1:12" ht="60" customHeight="1" x14ac:dyDescent="0.2">
      <c r="A147" s="102" t="s">
        <v>20</v>
      </c>
      <c r="B147" s="102" t="s">
        <v>102</v>
      </c>
      <c r="C147" s="62" t="s">
        <v>132</v>
      </c>
      <c r="D147" s="70" t="s">
        <v>143</v>
      </c>
      <c r="E147" s="108"/>
      <c r="F147" s="93">
        <v>2090</v>
      </c>
      <c r="G147" s="97">
        <v>2200</v>
      </c>
      <c r="H147" s="2"/>
      <c r="I147" s="95" t="s">
        <v>7</v>
      </c>
      <c r="J147" s="96">
        <f>テーブル2[[#This Row],[価格
会員]]*テーブル2[[#This Row],[数量]]</f>
        <v>0</v>
      </c>
      <c r="K147" s="93">
        <f>テーブル2[[#This Row],[価格
個人
非会員]]*テーブル2[[#This Row],[数量]]</f>
        <v>0</v>
      </c>
      <c r="L147" s="111"/>
    </row>
    <row r="148" spans="1:12" ht="60" customHeight="1" x14ac:dyDescent="0.2">
      <c r="A148" s="102" t="s">
        <v>20</v>
      </c>
      <c r="B148" s="102" t="s">
        <v>102</v>
      </c>
      <c r="C148" s="62" t="s">
        <v>133</v>
      </c>
      <c r="D148" s="70" t="s">
        <v>144</v>
      </c>
      <c r="E148" s="108"/>
      <c r="F148" s="93">
        <v>2400</v>
      </c>
      <c r="G148" s="97">
        <v>2531</v>
      </c>
      <c r="H148" s="2"/>
      <c r="I148" s="95" t="s">
        <v>7</v>
      </c>
      <c r="J148" s="96">
        <f>テーブル2[[#This Row],[価格
会員]]*テーブル2[[#This Row],[数量]]</f>
        <v>0</v>
      </c>
      <c r="K148" s="93">
        <f>テーブル2[[#This Row],[価格
個人
非会員]]*テーブル2[[#This Row],[数量]]</f>
        <v>0</v>
      </c>
      <c r="L148" s="111"/>
    </row>
    <row r="149" spans="1:12" ht="60" customHeight="1" x14ac:dyDescent="0.2">
      <c r="A149" s="102" t="s">
        <v>20</v>
      </c>
      <c r="B149" s="102" t="s">
        <v>102</v>
      </c>
      <c r="C149" s="62" t="s">
        <v>134</v>
      </c>
      <c r="D149" s="70" t="s">
        <v>145</v>
      </c>
      <c r="E149" s="108"/>
      <c r="F149" s="93">
        <v>2610</v>
      </c>
      <c r="G149" s="97">
        <v>2755</v>
      </c>
      <c r="H149" s="2"/>
      <c r="I149" s="95" t="s">
        <v>7</v>
      </c>
      <c r="J149" s="96">
        <f>テーブル2[[#This Row],[価格
会員]]*テーブル2[[#This Row],[数量]]</f>
        <v>0</v>
      </c>
      <c r="K149" s="93">
        <f>テーブル2[[#This Row],[価格
個人
非会員]]*テーブル2[[#This Row],[数量]]</f>
        <v>0</v>
      </c>
      <c r="L149" s="111"/>
    </row>
    <row r="150" spans="1:12" ht="60" customHeight="1" x14ac:dyDescent="0.2">
      <c r="A150" s="102" t="s">
        <v>20</v>
      </c>
      <c r="B150" s="102" t="s">
        <v>102</v>
      </c>
      <c r="C150" s="62" t="s">
        <v>146</v>
      </c>
      <c r="D150" s="70" t="s">
        <v>152</v>
      </c>
      <c r="E150" s="108"/>
      <c r="F150" s="93">
        <v>2090</v>
      </c>
      <c r="G150" s="97">
        <v>2200</v>
      </c>
      <c r="H150" s="2"/>
      <c r="I150" s="95" t="s">
        <v>7</v>
      </c>
      <c r="J150" s="96">
        <f>テーブル2[[#This Row],[価格
会員]]*テーブル2[[#This Row],[数量]]</f>
        <v>0</v>
      </c>
      <c r="K150" s="93">
        <f>テーブル2[[#This Row],[価格
個人
非会員]]*テーブル2[[#This Row],[数量]]</f>
        <v>0</v>
      </c>
      <c r="L150" s="111"/>
    </row>
    <row r="151" spans="1:12" ht="60" customHeight="1" x14ac:dyDescent="0.2">
      <c r="A151" s="102" t="s">
        <v>20</v>
      </c>
      <c r="B151" s="102" t="s">
        <v>102</v>
      </c>
      <c r="C151" s="62" t="s">
        <v>147</v>
      </c>
      <c r="D151" s="70" t="s">
        <v>153</v>
      </c>
      <c r="E151" s="108"/>
      <c r="F151" s="93">
        <v>2090</v>
      </c>
      <c r="G151" s="97">
        <v>2200</v>
      </c>
      <c r="H151" s="2"/>
      <c r="I151" s="95" t="s">
        <v>7</v>
      </c>
      <c r="J151" s="96">
        <f>テーブル2[[#This Row],[価格
会員]]*テーブル2[[#This Row],[数量]]</f>
        <v>0</v>
      </c>
      <c r="K151" s="93">
        <f>テーブル2[[#This Row],[価格
個人
非会員]]*テーブル2[[#This Row],[数量]]</f>
        <v>0</v>
      </c>
      <c r="L151" s="111"/>
    </row>
    <row r="152" spans="1:12" ht="60" customHeight="1" x14ac:dyDescent="0.2">
      <c r="A152" s="102" t="s">
        <v>20</v>
      </c>
      <c r="B152" s="102" t="s">
        <v>102</v>
      </c>
      <c r="C152" s="62" t="s">
        <v>148</v>
      </c>
      <c r="D152" s="70" t="s">
        <v>154</v>
      </c>
      <c r="E152" s="108"/>
      <c r="F152" s="93">
        <v>2730</v>
      </c>
      <c r="G152" s="97">
        <v>2883</v>
      </c>
      <c r="H152" s="2"/>
      <c r="I152" s="95" t="s">
        <v>7</v>
      </c>
      <c r="J152" s="96">
        <f>テーブル2[[#This Row],[価格
会員]]*テーブル2[[#This Row],[数量]]</f>
        <v>0</v>
      </c>
      <c r="K152" s="93">
        <f>テーブル2[[#This Row],[価格
個人
非会員]]*テーブル2[[#This Row],[数量]]</f>
        <v>0</v>
      </c>
      <c r="L152" s="111"/>
    </row>
    <row r="153" spans="1:12" ht="60" customHeight="1" x14ac:dyDescent="0.2">
      <c r="A153" s="102" t="s">
        <v>20</v>
      </c>
      <c r="B153" s="102" t="s">
        <v>102</v>
      </c>
      <c r="C153" s="62" t="s">
        <v>149</v>
      </c>
      <c r="D153" s="70" t="s">
        <v>155</v>
      </c>
      <c r="E153" s="108"/>
      <c r="F153" s="93">
        <v>2090</v>
      </c>
      <c r="G153" s="97">
        <v>2200</v>
      </c>
      <c r="H153" s="2"/>
      <c r="I153" s="95" t="s">
        <v>7</v>
      </c>
      <c r="J153" s="96">
        <f>テーブル2[[#This Row],[価格
会員]]*テーブル2[[#This Row],[数量]]</f>
        <v>0</v>
      </c>
      <c r="K153" s="93">
        <f>テーブル2[[#This Row],[価格
個人
非会員]]*テーブル2[[#This Row],[数量]]</f>
        <v>0</v>
      </c>
      <c r="L153" s="111"/>
    </row>
    <row r="154" spans="1:12" ht="60" customHeight="1" x14ac:dyDescent="0.2">
      <c r="A154" s="102" t="s">
        <v>20</v>
      </c>
      <c r="B154" s="102" t="s">
        <v>102</v>
      </c>
      <c r="C154" s="62" t="s">
        <v>150</v>
      </c>
      <c r="D154" s="70" t="s">
        <v>156</v>
      </c>
      <c r="E154" s="108"/>
      <c r="F154" s="93">
        <v>2090</v>
      </c>
      <c r="G154" s="97">
        <v>2200</v>
      </c>
      <c r="H154" s="2"/>
      <c r="I154" s="95" t="s">
        <v>7</v>
      </c>
      <c r="J154" s="96">
        <f>テーブル2[[#This Row],[価格
会員]]*テーブル2[[#This Row],[数量]]</f>
        <v>0</v>
      </c>
      <c r="K154" s="93">
        <f>テーブル2[[#This Row],[価格
個人
非会員]]*テーブル2[[#This Row],[数量]]</f>
        <v>0</v>
      </c>
      <c r="L154" s="111"/>
    </row>
    <row r="155" spans="1:12" ht="36.75" thickBot="1" x14ac:dyDescent="0.25">
      <c r="A155" s="102" t="s">
        <v>20</v>
      </c>
      <c r="B155" s="102" t="s">
        <v>102</v>
      </c>
      <c r="C155" s="62" t="s">
        <v>151</v>
      </c>
      <c r="D155" s="70" t="s">
        <v>157</v>
      </c>
      <c r="E155" s="108"/>
      <c r="F155" s="93">
        <v>2090</v>
      </c>
      <c r="G155" s="97">
        <v>2200</v>
      </c>
      <c r="H155" s="4"/>
      <c r="I155" s="95" t="s">
        <v>7</v>
      </c>
      <c r="J155" s="96">
        <f>テーブル2[[#This Row],[価格
会員]]*テーブル2[[#This Row],[数量]]</f>
        <v>0</v>
      </c>
      <c r="K155" s="93">
        <f>テーブル2[[#This Row],[価格
個人
非会員]]*テーブル2[[#This Row],[数量]]</f>
        <v>0</v>
      </c>
      <c r="L155" s="111"/>
    </row>
    <row r="156" spans="1:12" ht="13.5" thickTop="1" x14ac:dyDescent="0.2"/>
  </sheetData>
  <sheetProtection sort="0" autoFilter="0"/>
  <mergeCells count="24">
    <mergeCell ref="B7:C7"/>
    <mergeCell ref="B8:C9"/>
    <mergeCell ref="A3:A9"/>
    <mergeCell ref="D3:I3"/>
    <mergeCell ref="B4:C4"/>
    <mergeCell ref="D5:H5"/>
    <mergeCell ref="I5:I6"/>
    <mergeCell ref="D6:H6"/>
    <mergeCell ref="A16:I16"/>
    <mergeCell ref="A1:I1"/>
    <mergeCell ref="A2:I2"/>
    <mergeCell ref="B5:C6"/>
    <mergeCell ref="E13:I14"/>
    <mergeCell ref="D7:I7"/>
    <mergeCell ref="D8:E9"/>
    <mergeCell ref="F8:F9"/>
    <mergeCell ref="G8:I9"/>
    <mergeCell ref="B3:C3"/>
    <mergeCell ref="B10:D11"/>
    <mergeCell ref="E10:I11"/>
    <mergeCell ref="A10:A14"/>
    <mergeCell ref="B14:D14"/>
    <mergeCell ref="E12:I12"/>
    <mergeCell ref="B12:D13"/>
  </mergeCells>
  <phoneticPr fontId="2"/>
  <printOptions horizontalCentered="1"/>
  <pageMargins left="0.23622047244094491" right="0.23622047244094491" top="0.74803149606299213" bottom="0.74803149606299213" header="0.31496062992125984" footer="0.31496062992125984"/>
  <pageSetup paperSize="9" scale="50" fitToHeight="0" orientation="portrait" horizontalDpi="0"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106" r:id="rId4" name="Check Box 10">
              <controlPr defaultSize="0" autoFill="0" autoLine="0" autoPict="0">
                <anchor moveWithCells="1">
                  <from>
                    <xdr:col>7</xdr:col>
                    <xdr:colOff>314325</xdr:colOff>
                    <xdr:row>4</xdr:row>
                    <xdr:rowOff>95250</xdr:rowOff>
                  </from>
                  <to>
                    <xdr:col>8</xdr:col>
                    <xdr:colOff>219075</xdr:colOff>
                    <xdr:row>5</xdr:row>
                    <xdr:rowOff>123825</xdr:rowOff>
                  </to>
                </anchor>
              </controlPr>
            </control>
          </mc:Choice>
        </mc:AlternateContent>
        <mc:AlternateContent xmlns:mc="http://schemas.openxmlformats.org/markup-compatibility/2006">
          <mc:Choice Requires="x14">
            <control shapeId="4108" r:id="rId5" name="Check Box 12">
              <controlPr defaultSize="0" autoFill="0" autoLine="0" autoPict="0">
                <anchor moveWithCells="1">
                  <from>
                    <xdr:col>7</xdr:col>
                    <xdr:colOff>304800</xdr:colOff>
                    <xdr:row>5</xdr:row>
                    <xdr:rowOff>180975</xdr:rowOff>
                  </from>
                  <to>
                    <xdr:col>8</xdr:col>
                    <xdr:colOff>238125</xdr:colOff>
                    <xdr:row>5</xdr:row>
                    <xdr:rowOff>428625</xdr:rowOff>
                  </to>
                </anchor>
              </controlPr>
            </control>
          </mc:Choice>
        </mc:AlternateContent>
        <mc:AlternateContent xmlns:mc="http://schemas.openxmlformats.org/markup-compatibility/2006">
          <mc:Choice Requires="x14">
            <control shapeId="4109" r:id="rId6" name="Check Box 13">
              <controlPr defaultSize="0" autoFill="0" autoLine="0" autoPict="0">
                <anchor moveWithCells="1">
                  <from>
                    <xdr:col>2</xdr:col>
                    <xdr:colOff>266700</xdr:colOff>
                    <xdr:row>9</xdr:row>
                    <xdr:rowOff>38100</xdr:rowOff>
                  </from>
                  <to>
                    <xdr:col>3</xdr:col>
                    <xdr:colOff>57150</xdr:colOff>
                    <xdr:row>10</xdr:row>
                    <xdr:rowOff>123825</xdr:rowOff>
                  </to>
                </anchor>
              </controlPr>
            </control>
          </mc:Choice>
        </mc:AlternateContent>
        <mc:AlternateContent xmlns:mc="http://schemas.openxmlformats.org/markup-compatibility/2006">
          <mc:Choice Requires="x14">
            <control shapeId="4110" r:id="rId7" name="Check Box 14">
              <controlPr defaultSize="0" autoFill="0" autoLine="0" autoPict="0">
                <anchor moveWithCells="1">
                  <from>
                    <xdr:col>5</xdr:col>
                    <xdr:colOff>190500</xdr:colOff>
                    <xdr:row>9</xdr:row>
                    <xdr:rowOff>47625</xdr:rowOff>
                  </from>
                  <to>
                    <xdr:col>5</xdr:col>
                    <xdr:colOff>438150</xdr:colOff>
                    <xdr:row>10</xdr:row>
                    <xdr:rowOff>133350</xdr:rowOff>
                  </to>
                </anchor>
              </controlPr>
            </control>
          </mc:Choice>
        </mc:AlternateContent>
        <mc:AlternateContent xmlns:mc="http://schemas.openxmlformats.org/markup-compatibility/2006">
          <mc:Choice Requires="x14">
            <control shapeId="4111" r:id="rId8" name="Option Button 15">
              <controlPr defaultSize="0" autoFill="0" autoLine="0" autoPict="0">
                <anchor moveWithCells="1">
                  <from>
                    <xdr:col>3</xdr:col>
                    <xdr:colOff>38100</xdr:colOff>
                    <xdr:row>2</xdr:row>
                    <xdr:rowOff>514350</xdr:rowOff>
                  </from>
                  <to>
                    <xdr:col>3</xdr:col>
                    <xdr:colOff>1200150</xdr:colOff>
                    <xdr:row>4</xdr:row>
                    <xdr:rowOff>95250</xdr:rowOff>
                  </to>
                </anchor>
              </controlPr>
            </control>
          </mc:Choice>
        </mc:AlternateContent>
        <mc:AlternateContent xmlns:mc="http://schemas.openxmlformats.org/markup-compatibility/2006">
          <mc:Choice Requires="x14">
            <control shapeId="4112" r:id="rId9" name="Option Button 16">
              <controlPr defaultSize="0" autoFill="0" autoLine="0" autoPict="0">
                <anchor moveWithCells="1">
                  <from>
                    <xdr:col>5</xdr:col>
                    <xdr:colOff>266700</xdr:colOff>
                    <xdr:row>2</xdr:row>
                    <xdr:rowOff>514350</xdr:rowOff>
                  </from>
                  <to>
                    <xdr:col>7</xdr:col>
                    <xdr:colOff>285750</xdr:colOff>
                    <xdr:row>4</xdr:row>
                    <xdr:rowOff>95250</xdr:rowOff>
                  </to>
                </anchor>
              </controlPr>
            </control>
          </mc:Choice>
        </mc:AlternateContent>
        <mc:AlternateContent xmlns:mc="http://schemas.openxmlformats.org/markup-compatibility/2006">
          <mc:Choice Requires="x14">
            <control shapeId="4113" r:id="rId10" name="Option Button 17">
              <controlPr defaultSize="0" autoFill="0" autoLine="0" autoPict="0">
                <anchor moveWithCells="1">
                  <from>
                    <xdr:col>3</xdr:col>
                    <xdr:colOff>1457325</xdr:colOff>
                    <xdr:row>2</xdr:row>
                    <xdr:rowOff>514350</xdr:rowOff>
                  </from>
                  <to>
                    <xdr:col>5</xdr:col>
                    <xdr:colOff>123825</xdr:colOff>
                    <xdr:row>4</xdr:row>
                    <xdr:rowOff>95250</xdr:rowOff>
                  </to>
                </anchor>
              </controlPr>
            </control>
          </mc:Choice>
        </mc:AlternateContent>
      </controls>
    </mc:Choice>
  </mc:AlternateContent>
  <tableParts count="1">
    <tablePart r:id="rId11"/>
  </tableParts>
  <extLst>
    <ext xmlns:x14="http://schemas.microsoft.com/office/spreadsheetml/2009/9/main" uri="{78C0D931-6437-407d-A8EE-F0AAD7539E65}">
      <x14:conditionalFormattings>
        <x14:conditionalFormatting xmlns:xm="http://schemas.microsoft.com/office/excel/2006/main">
          <x14:cfRule type="expression" priority="2" id="{5D923DAA-71EB-4351-92C9-F3B9DD207DD0}">
            <xm:f>変数!$B$5=FALSE</xm:f>
            <x14:dxf>
              <fill>
                <patternFill>
                  <bgColor theme="0" tint="-0.24994659260841701"/>
                </patternFill>
              </fill>
            </x14:dxf>
          </x14:cfRule>
          <xm:sqref>B12:D14</xm:sqref>
        </x14:conditionalFormatting>
        <x14:conditionalFormatting xmlns:xm="http://schemas.microsoft.com/office/excel/2006/main">
          <x14:cfRule type="expression" priority="1" id="{FC880A47-ECF8-42D1-9060-B3420932BF3E}">
            <xm:f>変数!$B$2=1</xm:f>
            <x14:dxf>
              <fill>
                <patternFill>
                  <bgColor theme="0" tint="-0.24994659260841701"/>
                </patternFill>
              </fill>
            </x14:dxf>
          </x14:cfRule>
          <xm:sqref>D7:I7</xm:sqref>
        </x14:conditionalFormatting>
        <x14:conditionalFormatting xmlns:xm="http://schemas.microsoft.com/office/excel/2006/main">
          <x14:cfRule type="expression" priority="3" id="{344FF182-E517-41CB-9862-37273A374273}">
            <xm:f>変数!$B$2&lt;&gt;2</xm:f>
            <x14:dxf>
              <fill>
                <patternFill>
                  <bgColor theme="0" tint="-0.24994659260841701"/>
                </patternFill>
              </fill>
            </x14:dxf>
          </x14:cfRule>
          <xm:sqref>I4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8E9E7-9453-45CC-95A4-2842DDB6774C}">
  <sheetPr codeName="Sheet5"/>
  <dimension ref="A1:L35"/>
  <sheetViews>
    <sheetView zoomScale="85" zoomScaleNormal="85" workbookViewId="0">
      <selection activeCell="AF18" sqref="AF18"/>
    </sheetView>
  </sheetViews>
  <sheetFormatPr defaultColWidth="9.33203125" defaultRowHeight="12" x14ac:dyDescent="0.2"/>
  <cols>
    <col min="1" max="1" width="5.6640625" style="61" customWidth="1"/>
    <col min="2" max="2" width="11.5" style="61" bestFit="1" customWidth="1"/>
    <col min="3" max="3" width="4.1640625" style="61" customWidth="1"/>
    <col min="4" max="4" width="34.83203125" style="61" customWidth="1"/>
    <col min="5" max="5" width="10.1640625" style="61" customWidth="1"/>
    <col min="6" max="7" width="9.33203125" style="61"/>
    <col min="8" max="8" width="7.6640625" style="61" customWidth="1"/>
    <col min="9" max="9" width="16.6640625" style="61" customWidth="1"/>
    <col min="10" max="17" width="9.33203125" style="61"/>
    <col min="18" max="18" width="9.33203125" style="61" customWidth="1"/>
    <col min="19" max="16384" width="9.33203125" style="61"/>
  </cols>
  <sheetData>
    <row r="1" spans="1:9" ht="22.5" customHeight="1" thickBot="1" x14ac:dyDescent="0.25">
      <c r="A1" s="235" t="s">
        <v>159</v>
      </c>
      <c r="B1" s="235"/>
      <c r="C1" s="235"/>
      <c r="D1" s="235"/>
      <c r="E1" s="235"/>
      <c r="F1" s="235"/>
      <c r="G1" s="235"/>
      <c r="H1" s="235"/>
      <c r="I1" s="235"/>
    </row>
    <row r="2" spans="1:9" ht="52.5" customHeight="1" x14ac:dyDescent="0.2">
      <c r="A2" s="261" t="s">
        <v>226</v>
      </c>
      <c r="B2" s="264" t="s">
        <v>22</v>
      </c>
      <c r="C2" s="252"/>
      <c r="D2" s="252" t="str">
        <f>IF(入力用申込書!D3&lt;&gt;"",入力用申込書!D3,"")</f>
        <v/>
      </c>
      <c r="E2" s="252"/>
      <c r="F2" s="252"/>
      <c r="G2" s="252"/>
      <c r="H2" s="252"/>
      <c r="I2" s="253"/>
    </row>
    <row r="3" spans="1:9" ht="19.5" customHeight="1" x14ac:dyDescent="0.2">
      <c r="A3" s="262"/>
      <c r="B3" s="267" t="s">
        <v>27</v>
      </c>
      <c r="C3" s="228"/>
      <c r="D3" s="63"/>
      <c r="E3" s="64"/>
      <c r="F3" s="64"/>
      <c r="G3" s="65"/>
      <c r="H3" s="66" t="s">
        <v>202</v>
      </c>
      <c r="I3" s="67" t="str">
        <f>IF(入力用申込書!I4&lt;&gt;"",入力用申込書!I4,"")</f>
        <v/>
      </c>
    </row>
    <row r="4" spans="1:9" x14ac:dyDescent="0.2">
      <c r="A4" s="262"/>
      <c r="B4" s="267" t="s">
        <v>0</v>
      </c>
      <c r="C4" s="228"/>
      <c r="D4" s="268" t="str">
        <f>入力用申込書!D5</f>
        <v>〒</v>
      </c>
      <c r="E4" s="268"/>
      <c r="F4" s="268"/>
      <c r="G4" s="268"/>
      <c r="H4" s="268"/>
      <c r="I4" s="269"/>
    </row>
    <row r="5" spans="1:9" ht="62.25" customHeight="1" x14ac:dyDescent="0.2">
      <c r="A5" s="262"/>
      <c r="B5" s="267"/>
      <c r="C5" s="228"/>
      <c r="D5" s="228" t="str">
        <f>IF(入力用申込書!D6&lt;&gt;"",入力用申込書!D6,"")</f>
        <v/>
      </c>
      <c r="E5" s="228"/>
      <c r="F5" s="228"/>
      <c r="G5" s="228"/>
      <c r="H5" s="228"/>
      <c r="I5" s="269"/>
    </row>
    <row r="6" spans="1:9" ht="42" customHeight="1" x14ac:dyDescent="0.2">
      <c r="A6" s="262"/>
      <c r="B6" s="265" t="s">
        <v>23</v>
      </c>
      <c r="C6" s="266"/>
      <c r="D6" s="228" t="str">
        <f>IF(入力用申込書!D7&lt;&gt;"",入力用申込書!D7,"")</f>
        <v/>
      </c>
      <c r="E6" s="228"/>
      <c r="F6" s="228"/>
      <c r="G6" s="228"/>
      <c r="H6" s="228"/>
      <c r="I6" s="255"/>
    </row>
    <row r="7" spans="1:9" x14ac:dyDescent="0.2">
      <c r="A7" s="262"/>
      <c r="B7" s="236" t="s">
        <v>171</v>
      </c>
      <c r="C7" s="212"/>
      <c r="D7" s="239" t="str">
        <f>IF(入力用申込書!D8&lt;&gt;"",入力用申込書!D8,"")</f>
        <v/>
      </c>
      <c r="E7" s="240"/>
      <c r="F7" s="243" t="s">
        <v>31</v>
      </c>
      <c r="G7" s="239" t="str">
        <f>IF(入力用申込書!G8&lt;&gt;"",入力用申込書!G8,"")</f>
        <v/>
      </c>
      <c r="H7" s="245"/>
      <c r="I7" s="246"/>
    </row>
    <row r="8" spans="1:9" ht="12.75" thickBot="1" x14ac:dyDescent="0.25">
      <c r="A8" s="263"/>
      <c r="B8" s="237"/>
      <c r="C8" s="238"/>
      <c r="D8" s="241"/>
      <c r="E8" s="242"/>
      <c r="F8" s="244"/>
      <c r="G8" s="241"/>
      <c r="H8" s="247"/>
      <c r="I8" s="248"/>
    </row>
    <row r="9" spans="1:9" x14ac:dyDescent="0.2">
      <c r="A9" s="249" t="s">
        <v>30</v>
      </c>
      <c r="B9" s="251"/>
      <c r="C9" s="252"/>
      <c r="D9" s="253"/>
      <c r="E9" s="251"/>
      <c r="F9" s="252"/>
      <c r="G9" s="252"/>
      <c r="H9" s="252"/>
      <c r="I9" s="253"/>
    </row>
    <row r="10" spans="1:9" x14ac:dyDescent="0.2">
      <c r="A10" s="249"/>
      <c r="B10" s="254"/>
      <c r="C10" s="228"/>
      <c r="D10" s="255"/>
      <c r="E10" s="254"/>
      <c r="F10" s="228"/>
      <c r="G10" s="228"/>
      <c r="H10" s="228"/>
      <c r="I10" s="255"/>
    </row>
    <row r="11" spans="1:9" x14ac:dyDescent="0.2">
      <c r="A11" s="249"/>
      <c r="B11" s="254" t="str">
        <f>入力用申込書!B12</f>
        <v>月　　　日　　　時頃来所予定</v>
      </c>
      <c r="C11" s="228"/>
      <c r="D11" s="255"/>
      <c r="E11" s="254" t="s">
        <v>228</v>
      </c>
      <c r="F11" s="228"/>
      <c r="G11" s="228"/>
      <c r="H11" s="228"/>
      <c r="I11" s="255"/>
    </row>
    <row r="12" spans="1:9" x14ac:dyDescent="0.2">
      <c r="A12" s="249"/>
      <c r="B12" s="256"/>
      <c r="C12" s="243"/>
      <c r="D12" s="257"/>
      <c r="E12" s="254" t="str">
        <f>IF(入力用申込書!E13&lt;&gt;"",入力用申込書!E13,"")</f>
        <v/>
      </c>
      <c r="F12" s="228"/>
      <c r="G12" s="228"/>
      <c r="H12" s="228"/>
      <c r="I12" s="255"/>
    </row>
    <row r="13" spans="1:9" ht="12.75" thickBot="1" x14ac:dyDescent="0.25">
      <c r="A13" s="250"/>
      <c r="B13" s="231" t="s">
        <v>227</v>
      </c>
      <c r="C13" s="232"/>
      <c r="D13" s="233"/>
      <c r="E13" s="258"/>
      <c r="F13" s="259"/>
      <c r="G13" s="259"/>
      <c r="H13" s="259"/>
      <c r="I13" s="260"/>
    </row>
    <row r="15" spans="1:9" ht="17.25" x14ac:dyDescent="0.2">
      <c r="A15" s="234" t="s">
        <v>158</v>
      </c>
      <c r="B15" s="234"/>
      <c r="C15" s="234"/>
      <c r="D15" s="234"/>
      <c r="E15" s="234"/>
      <c r="F15" s="234"/>
      <c r="G15" s="234"/>
      <c r="H15" s="234"/>
      <c r="I15" s="234"/>
    </row>
    <row r="16" spans="1:9" x14ac:dyDescent="0.2">
      <c r="A16" s="73" t="s">
        <v>10</v>
      </c>
      <c r="B16" s="73" t="s">
        <v>17</v>
      </c>
      <c r="C16" s="73" t="s">
        <v>182</v>
      </c>
      <c r="D16" s="73" t="s">
        <v>9</v>
      </c>
      <c r="E16" s="230" t="s">
        <v>3</v>
      </c>
      <c r="F16" s="230"/>
      <c r="G16" s="73" t="s">
        <v>187</v>
      </c>
      <c r="H16" s="73" t="s">
        <v>5</v>
      </c>
      <c r="I16" s="73" t="s">
        <v>188</v>
      </c>
    </row>
    <row r="17" spans="1:12" ht="28.5" customHeight="1" x14ac:dyDescent="0.2">
      <c r="A17" s="68" t="str">
        <f>IF(変数!D3&lt;&gt;"",変数!D3,"")</f>
        <v/>
      </c>
      <c r="B17" s="68" t="str">
        <f>IF(変数!E3&lt;&gt;"",変数!E3,"")</f>
        <v/>
      </c>
      <c r="C17" s="68" t="str">
        <f>IF(変数!F3&lt;&gt;"",変数!F3,"")</f>
        <v/>
      </c>
      <c r="D17" s="74" t="str">
        <f>IF(変数!G3&lt;&gt;"",変数!G3,"")</f>
        <v/>
      </c>
      <c r="E17" s="228" t="str">
        <f>IF(変数!H3&lt;&gt;"",変数!H3,"")</f>
        <v/>
      </c>
      <c r="F17" s="228"/>
      <c r="G17" s="75" t="str">
        <f>IF(変数!$B$2=2,IF(変数!I3&lt;&gt;"",変数!I3,""),IF(変数!J3&lt;&gt;"",変数!J3,""))</f>
        <v/>
      </c>
      <c r="H17" s="76" t="str">
        <f>IF(変数!K3&lt;&gt;"",変数!K3,"")</f>
        <v/>
      </c>
      <c r="I17" s="75" t="str">
        <f>IF(変数!$B$2=2,IF(変数!M3&lt;&gt;"",変数!M3,""),IF(変数!N3&lt;&gt;"",変数!N3,""))</f>
        <v/>
      </c>
      <c r="L17" s="61" t="str">
        <f>IF(変数!O3&lt;&gt;"",変数!O3,"")</f>
        <v/>
      </c>
    </row>
    <row r="18" spans="1:12" ht="29.25" customHeight="1" x14ac:dyDescent="0.2">
      <c r="A18" s="68" t="str">
        <f>IF(変数!D4&lt;&gt;"",変数!D4,"")</f>
        <v/>
      </c>
      <c r="B18" s="68" t="str">
        <f>IF(変数!E4&lt;&gt;"",変数!E4,"")</f>
        <v/>
      </c>
      <c r="C18" s="68" t="str">
        <f>IF(変数!F4&lt;&gt;"",変数!F4,"")</f>
        <v/>
      </c>
      <c r="D18" s="77" t="str">
        <f>IF(変数!G4&lt;&gt;"",変数!G4,"")</f>
        <v/>
      </c>
      <c r="E18" s="228" t="str">
        <f>IF(変数!H4&lt;&gt;"",変数!H4,"")</f>
        <v/>
      </c>
      <c r="F18" s="228"/>
      <c r="G18" s="75" t="str">
        <f>IF(変数!$B$2=2,IF(変数!I4&lt;&gt;"",変数!I4,""),IF(変数!J4&lt;&gt;"",変数!J4,""))</f>
        <v/>
      </c>
      <c r="H18" s="76" t="str">
        <f>IF(変数!K4&lt;&gt;"",変数!K4,"")</f>
        <v/>
      </c>
      <c r="I18" s="75" t="str">
        <f>IF(変数!$B$2=2,IF(変数!M4&lt;&gt;"",変数!M4,""),IF(変数!N4&lt;&gt;"",変数!N4,""))</f>
        <v/>
      </c>
    </row>
    <row r="19" spans="1:12" ht="29.25" customHeight="1" x14ac:dyDescent="0.2">
      <c r="A19" s="68" t="str">
        <f>IF(変数!D5&lt;&gt;"",変数!D5,"")</f>
        <v/>
      </c>
      <c r="B19" s="68" t="str">
        <f>IF(変数!E5&lt;&gt;"",変数!E5,"")</f>
        <v/>
      </c>
      <c r="C19" s="68" t="str">
        <f>IF(変数!F5&lt;&gt;"",変数!F5,"")</f>
        <v/>
      </c>
      <c r="D19" s="74" t="str">
        <f>IF(変数!G5&lt;&gt;"",変数!G5,"")</f>
        <v/>
      </c>
      <c r="E19" s="228" t="str">
        <f>IF(変数!H5&lt;&gt;"",変数!H5,"")</f>
        <v/>
      </c>
      <c r="F19" s="228"/>
      <c r="G19" s="75" t="str">
        <f>IF(変数!$B$2=2,IF(変数!I5&lt;&gt;"",変数!I5,""),IF(変数!J5&lt;&gt;"",変数!J5,""))</f>
        <v/>
      </c>
      <c r="H19" s="76" t="str">
        <f>IF(変数!K5&lt;&gt;"",変数!K5,"")</f>
        <v/>
      </c>
      <c r="I19" s="75" t="str">
        <f>IF(変数!$B$2=2,IF(変数!M5&lt;&gt;"",変数!M5,""),IF(変数!N5&lt;&gt;"",変数!N5,""))</f>
        <v/>
      </c>
    </row>
    <row r="20" spans="1:12" ht="29.25" customHeight="1" x14ac:dyDescent="0.2">
      <c r="A20" s="68" t="str">
        <f>IF(変数!D6&lt;&gt;"",変数!D6,"")</f>
        <v/>
      </c>
      <c r="B20" s="68" t="str">
        <f>IF(変数!E6&lt;&gt;"",変数!E6,"")</f>
        <v/>
      </c>
      <c r="C20" s="68" t="str">
        <f>IF(変数!F6&lt;&gt;"",変数!F6,"")</f>
        <v/>
      </c>
      <c r="D20" s="74" t="str">
        <f>IF(変数!G6&lt;&gt;"",変数!G6,"")</f>
        <v/>
      </c>
      <c r="E20" s="228" t="str">
        <f>IF(変数!H6&lt;&gt;"",変数!H6,"")</f>
        <v/>
      </c>
      <c r="F20" s="228"/>
      <c r="G20" s="75" t="str">
        <f>IF(変数!$B$2=2,IF(変数!I6&lt;&gt;"",変数!I6,""),IF(変数!J6&lt;&gt;"",変数!J6,""))</f>
        <v/>
      </c>
      <c r="H20" s="76" t="str">
        <f>IF(変数!K6&lt;&gt;"",変数!K6,"")</f>
        <v/>
      </c>
      <c r="I20" s="78" t="str">
        <f>IF(変数!$B$2=2,IF(変数!M6&lt;&gt;"",変数!M6,""),IF(変数!N6&lt;&gt;"",変数!N6,""))</f>
        <v/>
      </c>
    </row>
    <row r="21" spans="1:12" ht="29.25" customHeight="1" x14ac:dyDescent="0.2">
      <c r="A21" s="68" t="str">
        <f>IF(変数!D7&lt;&gt;"",変数!D7,"")</f>
        <v/>
      </c>
      <c r="B21" s="68" t="str">
        <f>IF(変数!E7&lt;&gt;"",変数!E7,"")</f>
        <v/>
      </c>
      <c r="C21" s="68" t="str">
        <f>IF(変数!F7&lt;&gt;"",変数!F7,"")</f>
        <v/>
      </c>
      <c r="D21" s="74" t="str">
        <f>IF(変数!G7&lt;&gt;"",変数!G7,"")</f>
        <v/>
      </c>
      <c r="E21" s="228" t="str">
        <f>IF(変数!H7&lt;&gt;"",変数!H7,"")</f>
        <v/>
      </c>
      <c r="F21" s="228"/>
      <c r="G21" s="75" t="str">
        <f>IF(変数!$B$2=2,IF(変数!I7&lt;&gt;"",変数!I7,""),IF(変数!J7&lt;&gt;"",変数!J7,""))</f>
        <v/>
      </c>
      <c r="H21" s="76" t="str">
        <f>IF(変数!K7&lt;&gt;"",変数!K7,"")</f>
        <v/>
      </c>
      <c r="I21" s="75" t="str">
        <f>IF(変数!$B$2=2,IF(変数!M7&lt;&gt;"",変数!M7,""),IF(変数!N7&lt;&gt;"",変数!N7,""))</f>
        <v/>
      </c>
    </row>
    <row r="22" spans="1:12" ht="29.25" customHeight="1" x14ac:dyDescent="0.2">
      <c r="A22" s="68" t="str">
        <f>IF(変数!D8&lt;&gt;"",変数!D8,"")</f>
        <v/>
      </c>
      <c r="B22" s="68" t="str">
        <f>IF(変数!E8&lt;&gt;"",変数!E8,"")</f>
        <v/>
      </c>
      <c r="C22" s="68" t="str">
        <f>IF(変数!F8&lt;&gt;"",変数!F8,"")</f>
        <v/>
      </c>
      <c r="D22" s="74" t="str">
        <f>IF(変数!G8&lt;&gt;"",変数!G8,"")</f>
        <v/>
      </c>
      <c r="E22" s="228" t="str">
        <f>IF(変数!H8&lt;&gt;"",変数!H8,"")</f>
        <v/>
      </c>
      <c r="F22" s="228"/>
      <c r="G22" s="75" t="str">
        <f>IF(変数!$B$2=2,IF(変数!I8&lt;&gt;"",変数!I8,""),IF(変数!J8&lt;&gt;"",変数!J8,""))</f>
        <v/>
      </c>
      <c r="H22" s="76" t="str">
        <f>IF(変数!K8&lt;&gt;"",変数!K8,"")</f>
        <v/>
      </c>
      <c r="I22" s="75" t="str">
        <f>IF(変数!$B$2=2,IF(変数!M8&lt;&gt;"",変数!M8,""),IF(変数!N8&lt;&gt;"",変数!N8,""))</f>
        <v/>
      </c>
    </row>
    <row r="23" spans="1:12" ht="29.25" customHeight="1" x14ac:dyDescent="0.2">
      <c r="A23" s="68" t="str">
        <f>IF(変数!D9&lt;&gt;"",変数!D9,"")</f>
        <v/>
      </c>
      <c r="B23" s="68" t="str">
        <f>IF(変数!E9&lt;&gt;"",変数!E9,"")</f>
        <v/>
      </c>
      <c r="C23" s="68" t="str">
        <f>IF(変数!F9&lt;&gt;"",変数!F9,"")</f>
        <v/>
      </c>
      <c r="D23" s="74" t="str">
        <f>IF(変数!G9&lt;&gt;"",変数!G9,"")</f>
        <v/>
      </c>
      <c r="E23" s="228" t="str">
        <f>IF(変数!H9&lt;&gt;"",変数!H9,"")</f>
        <v/>
      </c>
      <c r="F23" s="228"/>
      <c r="G23" s="75" t="str">
        <f>IF(変数!$B$2=2,IF(変数!I9&lt;&gt;"",変数!I9,""),IF(変数!J9&lt;&gt;"",変数!J9,""))</f>
        <v/>
      </c>
      <c r="H23" s="76" t="str">
        <f>IF(変数!K9&lt;&gt;"",変数!K9,"")</f>
        <v/>
      </c>
      <c r="I23" s="75" t="str">
        <f>IF(変数!$B$2=2,IF(変数!M9&lt;&gt;"",変数!M9,""),IF(変数!N9&lt;&gt;"",変数!N9,""))</f>
        <v/>
      </c>
    </row>
    <row r="24" spans="1:12" ht="29.25" customHeight="1" x14ac:dyDescent="0.2">
      <c r="A24" s="68" t="str">
        <f>IF(変数!D10&lt;&gt;"",変数!D10,"")</f>
        <v/>
      </c>
      <c r="B24" s="68" t="str">
        <f>IF(変数!E10&lt;&gt;"",変数!E10,"")</f>
        <v/>
      </c>
      <c r="C24" s="68" t="str">
        <f>IF(変数!F10&lt;&gt;"",変数!F10,"")</f>
        <v/>
      </c>
      <c r="D24" s="74" t="str">
        <f>IF(変数!G10&lt;&gt;"",変数!G10,"")</f>
        <v/>
      </c>
      <c r="E24" s="228" t="str">
        <f>IF(変数!H10&lt;&gt;"",変数!H10,"")</f>
        <v/>
      </c>
      <c r="F24" s="228"/>
      <c r="G24" s="75" t="str">
        <f>IF(変数!$B$2=2,IF(変数!I10&lt;&gt;"",変数!I10,""),IF(変数!J10&lt;&gt;"",変数!J10,""))</f>
        <v/>
      </c>
      <c r="H24" s="76" t="str">
        <f>IF(変数!K10&lt;&gt;"",変数!K10,"")</f>
        <v/>
      </c>
      <c r="I24" s="75" t="str">
        <f>IF(変数!$B$2=2,IF(変数!M10&lt;&gt;"",変数!M10,""),IF(変数!N10&lt;&gt;"",変数!N10,""))</f>
        <v/>
      </c>
    </row>
    <row r="25" spans="1:12" ht="29.25" customHeight="1" x14ac:dyDescent="0.2">
      <c r="A25" s="68" t="str">
        <f>IF(変数!D11&lt;&gt;"",変数!D11,"")</f>
        <v/>
      </c>
      <c r="B25" s="68" t="str">
        <f>IF(変数!E11&lt;&gt;"",変数!E11,"")</f>
        <v/>
      </c>
      <c r="C25" s="68" t="str">
        <f>IF(変数!F11&lt;&gt;"",変数!F11,"")</f>
        <v/>
      </c>
      <c r="D25" s="74" t="str">
        <f>IF(変数!G11&lt;&gt;"",変数!G11,"")</f>
        <v/>
      </c>
      <c r="E25" s="228" t="str">
        <f>IF(変数!H11&lt;&gt;"",変数!H11,"")</f>
        <v/>
      </c>
      <c r="F25" s="228"/>
      <c r="G25" s="75" t="str">
        <f>IF(変数!$B$2=2,IF(変数!I11&lt;&gt;"",変数!I11,""),IF(変数!J11&lt;&gt;"",変数!J11,""))</f>
        <v/>
      </c>
      <c r="H25" s="76" t="str">
        <f>IF(変数!K11&lt;&gt;"",変数!K11,"")</f>
        <v/>
      </c>
      <c r="I25" s="78" t="str">
        <f>IF(変数!$B$2=2,IF(変数!M11&lt;&gt;"",変数!M11,""),IF(変数!N11&lt;&gt;"",変数!N11,""))</f>
        <v/>
      </c>
    </row>
    <row r="26" spans="1:12" ht="42.75" customHeight="1" x14ac:dyDescent="0.2">
      <c r="D26" s="79"/>
      <c r="E26" s="229" t="s">
        <v>186</v>
      </c>
      <c r="F26" s="229"/>
      <c r="G26" s="229"/>
      <c r="H26" s="80">
        <f>SUM(H17:H21)</f>
        <v>0</v>
      </c>
      <c r="I26" s="81">
        <f>IF(変数!$B$2=2,変数!$B$9,変数!$B$10)+変数!B11</f>
        <v>0</v>
      </c>
    </row>
    <row r="27" spans="1:12" ht="18" customHeight="1" x14ac:dyDescent="0.2">
      <c r="I27" s="82" t="str">
        <f>IF(変数!B11&lt;&gt;0,"※送料（"&amp;変数!B11&amp;"円）込み","")</f>
        <v/>
      </c>
    </row>
    <row r="28" spans="1:12" ht="42.75" customHeight="1" x14ac:dyDescent="0.2"/>
    <row r="29" spans="1:12" ht="42.75" customHeight="1" x14ac:dyDescent="0.2"/>
    <row r="30" spans="1:12" ht="42.75" customHeight="1" x14ac:dyDescent="0.2"/>
    <row r="31" spans="1:12" ht="42.75" customHeight="1" x14ac:dyDescent="0.2"/>
    <row r="32" spans="1:12" ht="42.75" customHeight="1" x14ac:dyDescent="0.2"/>
    <row r="33" s="61" customFormat="1" ht="42.75" customHeight="1" x14ac:dyDescent="0.2"/>
    <row r="34" s="61" customFormat="1" ht="42.75" customHeight="1" x14ac:dyDescent="0.2"/>
    <row r="35" s="61" customFormat="1" ht="42.75" customHeight="1" x14ac:dyDescent="0.2"/>
  </sheetData>
  <sheetProtection algorithmName="SHA-512" hashValue="WhGdqNlowCMIDGk6FOI/P7AQSpu19BmQ0FfO1/ApNPMXowGuK48nt/9ufCmsl91yQludU0Sl8bvSaCYY7XOPuQ==" saltValue="GKrK7/OZlhFwEjS9LW0ZNA==" spinCount="100000" sheet="1" objects="1" scenarios="1"/>
  <mergeCells count="34">
    <mergeCell ref="B6:C6"/>
    <mergeCell ref="D6:I6"/>
    <mergeCell ref="B3:C3"/>
    <mergeCell ref="B4:C5"/>
    <mergeCell ref="D4:H4"/>
    <mergeCell ref="I4:I5"/>
    <mergeCell ref="D5:H5"/>
    <mergeCell ref="B13:D13"/>
    <mergeCell ref="A15:I15"/>
    <mergeCell ref="A1:I1"/>
    <mergeCell ref="B7:C8"/>
    <mergeCell ref="D7:E8"/>
    <mergeCell ref="F7:F8"/>
    <mergeCell ref="G7:I8"/>
    <mergeCell ref="A9:A13"/>
    <mergeCell ref="B9:D10"/>
    <mergeCell ref="E9:I10"/>
    <mergeCell ref="B11:D12"/>
    <mergeCell ref="E11:I11"/>
    <mergeCell ref="E12:I13"/>
    <mergeCell ref="A2:A8"/>
    <mergeCell ref="B2:C2"/>
    <mergeCell ref="D2:I2"/>
    <mergeCell ref="E20:F20"/>
    <mergeCell ref="E21:F21"/>
    <mergeCell ref="E26:G26"/>
    <mergeCell ref="E17:F17"/>
    <mergeCell ref="E16:F16"/>
    <mergeCell ref="E18:F18"/>
    <mergeCell ref="E19:F19"/>
    <mergeCell ref="E22:F22"/>
    <mergeCell ref="E23:F23"/>
    <mergeCell ref="E24:F24"/>
    <mergeCell ref="E25:F25"/>
  </mergeCells>
  <phoneticPr fontId="2"/>
  <printOptions horizontalCentered="1"/>
  <pageMargins left="0.23622047244094491" right="0.23622047244094491" top="0.74803149606299213" bottom="0.74803149606299213" header="0.31496062992125984" footer="0.31496062992125984"/>
  <pageSetup paperSize="9" scale="95" orientation="portrait" horizontalDpi="0"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7171" r:id="rId4" name="Check Box 3">
              <controlPr defaultSize="0" autoFill="0" autoLine="0" autoPict="0">
                <anchor moveWithCells="1">
                  <from>
                    <xdr:col>2</xdr:col>
                    <xdr:colOff>238125</xdr:colOff>
                    <xdr:row>8</xdr:row>
                    <xdr:rowOff>38100</xdr:rowOff>
                  </from>
                  <to>
                    <xdr:col>3</xdr:col>
                    <xdr:colOff>1200150</xdr:colOff>
                    <xdr:row>9</xdr:row>
                    <xdr:rowOff>133350</xdr:rowOff>
                  </to>
                </anchor>
              </controlPr>
            </control>
          </mc:Choice>
        </mc:AlternateContent>
        <mc:AlternateContent xmlns:mc="http://schemas.openxmlformats.org/markup-compatibility/2006">
          <mc:Choice Requires="x14">
            <control shapeId="7172" r:id="rId5" name="Check Box 4">
              <controlPr defaultSize="0" autoFill="0" autoLine="0" autoPict="0">
                <anchor moveWithCells="1">
                  <from>
                    <xdr:col>5</xdr:col>
                    <xdr:colOff>190500</xdr:colOff>
                    <xdr:row>8</xdr:row>
                    <xdr:rowOff>47625</xdr:rowOff>
                  </from>
                  <to>
                    <xdr:col>8</xdr:col>
                    <xdr:colOff>47625</xdr:colOff>
                    <xdr:row>9</xdr:row>
                    <xdr:rowOff>142875</xdr:rowOff>
                  </to>
                </anchor>
              </controlPr>
            </control>
          </mc:Choice>
        </mc:AlternateContent>
        <mc:AlternateContent xmlns:mc="http://schemas.openxmlformats.org/markup-compatibility/2006">
          <mc:Choice Requires="x14">
            <control shapeId="7169" r:id="rId6" name="Check Box 1">
              <controlPr defaultSize="0" autoFill="0" autoLine="0" autoPict="0">
                <anchor moveWithCells="1">
                  <from>
                    <xdr:col>7</xdr:col>
                    <xdr:colOff>676275</xdr:colOff>
                    <xdr:row>3</xdr:row>
                    <xdr:rowOff>85725</xdr:rowOff>
                  </from>
                  <to>
                    <xdr:col>8</xdr:col>
                    <xdr:colOff>819150</xdr:colOff>
                    <xdr:row>4</xdr:row>
                    <xdr:rowOff>419100</xdr:rowOff>
                  </to>
                </anchor>
              </controlPr>
            </control>
          </mc:Choice>
        </mc:AlternateContent>
        <mc:AlternateContent xmlns:mc="http://schemas.openxmlformats.org/markup-compatibility/2006">
          <mc:Choice Requires="x14">
            <control shapeId="7170" r:id="rId7" name="Check Box 2">
              <controlPr defaultSize="0" autoFill="0" autoLine="0" autoPict="0">
                <anchor moveWithCells="1">
                  <from>
                    <xdr:col>7</xdr:col>
                    <xdr:colOff>676275</xdr:colOff>
                    <xdr:row>4</xdr:row>
                    <xdr:rowOff>219075</xdr:rowOff>
                  </from>
                  <to>
                    <xdr:col>9</xdr:col>
                    <xdr:colOff>19050</xdr:colOff>
                    <xdr:row>4</xdr:row>
                    <xdr:rowOff>704850</xdr:rowOff>
                  </to>
                </anchor>
              </controlPr>
            </control>
          </mc:Choice>
        </mc:AlternateContent>
        <mc:AlternateContent xmlns:mc="http://schemas.openxmlformats.org/markup-compatibility/2006">
          <mc:Choice Requires="x14">
            <control shapeId="3" r:id="rId8" name="Option Button 5">
              <controlPr defaultSize="0" autoFill="0" autoLine="0" autoPict="0">
                <anchor moveWithCells="1" sizeWithCells="1">
                  <from>
                    <xdr:col>3</xdr:col>
                    <xdr:colOff>47625</xdr:colOff>
                    <xdr:row>1</xdr:row>
                    <xdr:rowOff>533400</xdr:rowOff>
                  </from>
                  <to>
                    <xdr:col>3</xdr:col>
                    <xdr:colOff>1209675</xdr:colOff>
                    <xdr:row>3</xdr:row>
                    <xdr:rowOff>114300</xdr:rowOff>
                  </to>
                </anchor>
              </controlPr>
            </control>
          </mc:Choice>
        </mc:AlternateContent>
        <mc:AlternateContent xmlns:mc="http://schemas.openxmlformats.org/markup-compatibility/2006">
          <mc:Choice Requires="x14">
            <control shapeId="5" r:id="rId9" name="Option Button 6">
              <controlPr defaultSize="0" autoFill="0" autoLine="0" autoPict="0">
                <anchor moveWithCells="1" sizeWithCells="1">
                  <from>
                    <xdr:col>5</xdr:col>
                    <xdr:colOff>152400</xdr:colOff>
                    <xdr:row>1</xdr:row>
                    <xdr:rowOff>523875</xdr:rowOff>
                  </from>
                  <to>
                    <xdr:col>7</xdr:col>
                    <xdr:colOff>333375</xdr:colOff>
                    <xdr:row>3</xdr:row>
                    <xdr:rowOff>123825</xdr:rowOff>
                  </to>
                </anchor>
              </controlPr>
            </control>
          </mc:Choice>
        </mc:AlternateContent>
        <mc:AlternateContent xmlns:mc="http://schemas.openxmlformats.org/markup-compatibility/2006">
          <mc:Choice Requires="x14">
            <control shapeId="6" r:id="rId10" name="Option Button 7">
              <controlPr defaultSize="0" autoFill="0" autoLine="0" autoPict="0">
                <anchor moveWithCells="1" sizeWithCells="1">
                  <from>
                    <xdr:col>3</xdr:col>
                    <xdr:colOff>1504950</xdr:colOff>
                    <xdr:row>1</xdr:row>
                    <xdr:rowOff>523875</xdr:rowOff>
                  </from>
                  <to>
                    <xdr:col>5</xdr:col>
                    <xdr:colOff>190500</xdr:colOff>
                    <xdr:row>3</xdr:row>
                    <xdr:rowOff>123825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BF6C9-6995-45DD-A7FB-29BBE17BF637}">
  <sheetPr codeName="Sheet2"/>
  <dimension ref="A1:O19"/>
  <sheetViews>
    <sheetView workbookViewId="0">
      <selection activeCell="K48" sqref="K48"/>
    </sheetView>
  </sheetViews>
  <sheetFormatPr defaultRowHeight="12.75" x14ac:dyDescent="0.2"/>
  <cols>
    <col min="1" max="1" width="15" bestFit="1" customWidth="1"/>
  </cols>
  <sheetData>
    <row r="1" spans="1:15" x14ac:dyDescent="0.2">
      <c r="I1" s="1" t="s">
        <v>196</v>
      </c>
      <c r="J1" s="1" t="s">
        <v>185</v>
      </c>
      <c r="M1" s="1" t="s">
        <v>196</v>
      </c>
      <c r="N1" s="1" t="s">
        <v>185</v>
      </c>
    </row>
    <row r="2" spans="1:15" x14ac:dyDescent="0.2">
      <c r="A2" s="6" t="s">
        <v>27</v>
      </c>
      <c r="B2" s="5">
        <v>2</v>
      </c>
      <c r="D2" t="str" cm="1">
        <f t="array" ref="D2:O2">_xlfn._xlws.FILTER(テーブル2[#All],テーブル2[[#All],[数量]]&lt;&gt;"")</f>
        <v>級別</v>
      </c>
      <c r="E2" t="str">
        <v>種類</v>
      </c>
      <c r="F2" t="str">
        <v>No.</v>
      </c>
      <c r="G2" t="str">
        <v>職種名
（作業名）</v>
      </c>
      <c r="H2" t="str">
        <v>年度</v>
      </c>
      <c r="I2" t="str">
        <v>価格
会員</v>
      </c>
      <c r="J2" t="str">
        <v>価格
個人
非会員</v>
      </c>
      <c r="K2" t="str">
        <v>数量</v>
      </c>
      <c r="L2" t="str">
        <v>備考</v>
      </c>
      <c r="M2" t="str">
        <v>合計
会員</v>
      </c>
      <c r="N2" t="str">
        <v>合計
非会員</v>
      </c>
      <c r="O2" t="str">
        <v>列1</v>
      </c>
    </row>
    <row r="3" spans="1:15" x14ac:dyDescent="0.2">
      <c r="A3" s="6" t="s">
        <v>183</v>
      </c>
      <c r="B3" s="5" t="b">
        <v>0</v>
      </c>
    </row>
    <row r="4" spans="1:15" x14ac:dyDescent="0.2">
      <c r="A4" s="6" t="s">
        <v>184</v>
      </c>
      <c r="B4" s="5" t="b">
        <v>0</v>
      </c>
    </row>
    <row r="5" spans="1:15" x14ac:dyDescent="0.2">
      <c r="A5" s="6" t="s">
        <v>24</v>
      </c>
      <c r="B5" s="5" t="b">
        <v>0</v>
      </c>
    </row>
    <row r="6" spans="1:15" x14ac:dyDescent="0.2">
      <c r="A6" s="6" t="s">
        <v>25</v>
      </c>
      <c r="B6" s="5" t="b">
        <v>0</v>
      </c>
    </row>
    <row r="7" spans="1:15" x14ac:dyDescent="0.2">
      <c r="A7" s="16" t="s">
        <v>197</v>
      </c>
      <c r="B7" s="15">
        <f>COUNTIF(テーブル2[数量],"&lt;&gt;")</f>
        <v>0</v>
      </c>
    </row>
    <row r="8" spans="1:15" x14ac:dyDescent="0.2">
      <c r="A8" s="16" t="s">
        <v>198</v>
      </c>
      <c r="B8" s="15">
        <f>SUM(K:K)</f>
        <v>0</v>
      </c>
    </row>
    <row r="9" spans="1:15" x14ac:dyDescent="0.2">
      <c r="A9" s="16" t="s">
        <v>199</v>
      </c>
      <c r="B9" s="15">
        <f>SUM(M:M)</f>
        <v>0</v>
      </c>
    </row>
    <row r="10" spans="1:15" x14ac:dyDescent="0.2">
      <c r="A10" s="16" t="s">
        <v>200</v>
      </c>
      <c r="B10" s="15">
        <f>SUM(N:N)</f>
        <v>0</v>
      </c>
    </row>
    <row r="11" spans="1:15" x14ac:dyDescent="0.2">
      <c r="A11" s="20" t="s">
        <v>167</v>
      </c>
      <c r="B11" s="5">
        <f>IF($B$5,0,IF($B$2=2,0,500))</f>
        <v>0</v>
      </c>
    </row>
    <row r="13" spans="1:15" ht="15.75" x14ac:dyDescent="0.2">
      <c r="A13" s="12"/>
      <c r="B13" s="12"/>
      <c r="C13" s="12"/>
      <c r="D13" s="12"/>
      <c r="E13" s="12"/>
      <c r="F13" s="12"/>
      <c r="G13" s="12"/>
      <c r="H13" s="12"/>
      <c r="I13" s="12"/>
    </row>
    <row r="14" spans="1:15" ht="15.75" x14ac:dyDescent="0.2">
      <c r="A14" s="12"/>
      <c r="B14" s="12"/>
      <c r="C14" s="12"/>
      <c r="D14" s="12"/>
      <c r="E14" s="12"/>
      <c r="F14" s="12"/>
      <c r="G14" s="12"/>
      <c r="H14" s="12"/>
      <c r="I14" s="12"/>
    </row>
    <row r="15" spans="1:15" ht="15.75" x14ac:dyDescent="0.2">
      <c r="A15" s="12"/>
      <c r="B15" s="12"/>
      <c r="C15" s="12"/>
      <c r="D15" s="12"/>
      <c r="E15" s="12"/>
      <c r="F15" s="12"/>
      <c r="G15" s="12"/>
      <c r="H15" s="12"/>
      <c r="I15" s="12"/>
    </row>
    <row r="16" spans="1:15" ht="15.75" x14ac:dyDescent="0.2">
      <c r="A16" s="12"/>
      <c r="B16" s="12"/>
      <c r="C16" s="12"/>
      <c r="D16" s="12"/>
      <c r="E16" s="12"/>
      <c r="F16" s="12"/>
      <c r="G16" s="12"/>
      <c r="H16" s="12"/>
      <c r="I16" s="12"/>
    </row>
    <row r="17" spans="1:9" ht="15.75" x14ac:dyDescent="0.2">
      <c r="A17" s="12"/>
      <c r="B17" s="12"/>
      <c r="C17" s="12"/>
      <c r="D17" s="12"/>
      <c r="E17" s="12"/>
      <c r="F17" s="12"/>
      <c r="G17" s="12"/>
      <c r="H17" s="12"/>
      <c r="I17" s="12"/>
    </row>
    <row r="18" spans="1:9" ht="15.75" x14ac:dyDescent="0.2">
      <c r="A18" s="12"/>
      <c r="B18" s="12"/>
      <c r="D18" s="12"/>
      <c r="E18" s="12"/>
      <c r="F18" s="12"/>
      <c r="G18" s="12"/>
      <c r="H18" s="12"/>
      <c r="I18" s="12"/>
    </row>
    <row r="19" spans="1:9" ht="15.75" x14ac:dyDescent="0.2">
      <c r="A19" s="12" t="str" cm="1">
        <f t="array" ref="A19">IFERROR(INDEX(A:A,1/LARGE(INDEX(($B$2:$B$7&lt;&gt;"")/ROW($B$2:$B$7),0),ROW(A7))),"")</f>
        <v/>
      </c>
      <c r="B19" s="12" t="str" cm="1">
        <f t="array" ref="B19">IFERROR(INDEX(B:B,1/LARGE(INDEX(($B$2:$B$7&lt;&gt;"")/ROW($B$2:$B$7),0),ROW(B7))),"")</f>
        <v/>
      </c>
      <c r="D19" s="12" t="str" cm="1">
        <f t="array" ref="D19">IFERROR(INDEX(D:D,1/LARGE(INDEX(($B$2:$B$7&lt;&gt;"")/ROW($B$2:$B$7),0),ROW(D7))),"")</f>
        <v/>
      </c>
      <c r="E19" s="12" t="str" cm="1">
        <f t="array" ref="E19">IFERROR(INDEX(E:E,1/LARGE(INDEX(($B$2:$B$7&lt;&gt;"")/ROW($B$2:$B$7),0),ROW(E7))),"")</f>
        <v/>
      </c>
      <c r="F19" s="12" t="str" cm="1">
        <f t="array" ref="F19">IFERROR(INDEX(F:F,1/LARGE(INDEX(($B$2:$B$7&lt;&gt;"")/ROW($B$2:$B$7),0),ROW(F7))),"")</f>
        <v/>
      </c>
      <c r="G19" s="12" t="str" cm="1">
        <f t="array" ref="G19">IFERROR(INDEX(G:G,1/LARGE(INDEX(($B$2:$B$7&lt;&gt;"")/ROW($B$2:$B$7),0),ROW(G7))),"")</f>
        <v/>
      </c>
      <c r="H19" s="12" t="str" cm="1">
        <f t="array" ref="H19">IFERROR(INDEX(H:H,1/LARGE(INDEX(($B$2:$B$7&lt;&gt;"")/ROW($B$2:$B$7),0),ROW(H7))),"")</f>
        <v/>
      </c>
      <c r="I19" s="12" t="str" cm="1">
        <f t="array" ref="I19">IFERROR(INDEX(I:I,1/LARGE(INDEX(($B$2:$B$7&lt;&gt;"")/ROW($B$2:$B$7),0),ROW(I7))),"")</f>
        <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BC1F0-A528-49D0-8D56-5F44B6F12F73}">
  <sheetPr codeName="Sheet3"/>
  <dimension ref="B2:I4"/>
  <sheetViews>
    <sheetView zoomScale="145" zoomScaleNormal="145" workbookViewId="0">
      <selection activeCell="K48" sqref="K48"/>
    </sheetView>
  </sheetViews>
  <sheetFormatPr defaultColWidth="11.5" defaultRowHeight="12.75" x14ac:dyDescent="0.2"/>
  <cols>
    <col min="1" max="16384" width="11.5" style="7"/>
  </cols>
  <sheetData>
    <row r="2" spans="2:9" ht="12" customHeight="1" x14ac:dyDescent="0.2"/>
    <row r="3" spans="2:9" s="11" customFormat="1" x14ac:dyDescent="0.2">
      <c r="B3" s="9" t="s">
        <v>189</v>
      </c>
      <c r="C3" s="9" t="s">
        <v>190</v>
      </c>
      <c r="D3" s="9" t="s">
        <v>191</v>
      </c>
      <c r="E3" s="9" t="s">
        <v>192</v>
      </c>
      <c r="F3" s="9" t="s">
        <v>193</v>
      </c>
      <c r="G3" s="9" t="s">
        <v>194</v>
      </c>
      <c r="H3" s="9" t="s">
        <v>195</v>
      </c>
      <c r="I3" s="10"/>
    </row>
    <row r="4" spans="2:9" ht="42" customHeight="1" x14ac:dyDescent="0.2">
      <c r="B4" s="8"/>
      <c r="C4" s="8"/>
      <c r="D4" s="8"/>
      <c r="E4" s="8"/>
      <c r="F4" s="8"/>
      <c r="G4" s="8"/>
      <c r="H4" s="8"/>
      <c r="I4" s="8"/>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ご注文案内・入力方法</vt:lpstr>
      <vt:lpstr>入力用申込書</vt:lpstr>
      <vt:lpstr>確認用申込書</vt:lpstr>
      <vt:lpstr>変数</vt:lpstr>
      <vt:lpstr>Sheet2</vt:lpstr>
      <vt:lpstr>ご注文案内・入力方法!Print_Area</vt:lpstr>
      <vt:lpstr>確認用申込書!Print_Area</vt:lpstr>
      <vt:lpstr>入力用申込書!Print_Area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230</dc:creator>
  <cp:lastModifiedBy>内山 純</cp:lastModifiedBy>
  <cp:lastPrinted>2024-09-17T01:36:41Z</cp:lastPrinted>
  <dcterms:created xsi:type="dcterms:W3CDTF">2024-06-24T02:41:42Z</dcterms:created>
  <dcterms:modified xsi:type="dcterms:W3CDTF">2026-02-26T04:55:13Z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2024-06-24T00:00:00Z</vt:filetime>
  </property>
  <property fmtid="{D5CDD505-2E9C-101B-9397-08002B2CF9AE}" pid="3" name="Creator">
    <vt:lpwstr>Word 用 Acrobat PDFMaker 24</vt:lpwstr>
  </property>
  <property fmtid="{D5CDD505-2E9C-101B-9397-08002B2CF9AE}" pid="4" name="LastSaved">
    <vt:filetime>2024-06-24T00:00:00Z</vt:filetime>
  </property>
  <property fmtid="{D5CDD505-2E9C-101B-9397-08002B2CF9AE}" pid="5" name="Producer">
    <vt:lpwstr>Adobe PDF Library 24.2.121</vt:lpwstr>
  </property>
  <property fmtid="{D5CDD505-2E9C-101B-9397-08002B2CF9AE}" pid="6" name="SourceModified">
    <vt:lpwstr>D:20240624013025</vt:lpwstr>
  </property>
</Properties>
</file>